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ENTELĖ-2026\"/>
    </mc:Choice>
  </mc:AlternateContent>
  <xr:revisionPtr revIDLastSave="0" documentId="13_ncr:1_{7C4F76C4-5230-40D5-8A07-3BFC2214A5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definedNames>
    <definedName name="_xlnm.Print_Titles" localSheetId="0">Lapas1!$11:$15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6" i="1" l="1"/>
  <c r="E358" i="1"/>
  <c r="E365" i="1"/>
  <c r="E84" i="1" l="1"/>
  <c r="E81" i="1"/>
  <c r="E344" i="1"/>
  <c r="F365" i="1" l="1"/>
  <c r="F355" i="1"/>
  <c r="E355" i="1"/>
  <c r="F352" i="1"/>
  <c r="E352" i="1"/>
  <c r="F348" i="1"/>
  <c r="E348" i="1"/>
  <c r="F344" i="1"/>
  <c r="F339" i="1"/>
  <c r="E327" i="1"/>
  <c r="E339" i="1" s="1"/>
  <c r="F319" i="1"/>
  <c r="E319" i="1"/>
  <c r="E304" i="1"/>
  <c r="F301" i="1"/>
  <c r="F302" i="1" s="1"/>
  <c r="E301" i="1"/>
  <c r="E302" i="1" s="1"/>
  <c r="F289" i="1"/>
  <c r="E289" i="1"/>
  <c r="F287" i="1"/>
  <c r="E287" i="1"/>
  <c r="F279" i="1"/>
  <c r="E279" i="1"/>
  <c r="F274" i="1"/>
  <c r="E274" i="1"/>
  <c r="F271" i="1"/>
  <c r="E271" i="1"/>
  <c r="F257" i="1"/>
  <c r="E257" i="1"/>
  <c r="F240" i="1"/>
  <c r="E240" i="1"/>
  <c r="F236" i="1"/>
  <c r="E236" i="1"/>
  <c r="F232" i="1"/>
  <c r="E232" i="1"/>
  <c r="F227" i="1"/>
  <c r="E227" i="1"/>
  <c r="F223" i="1"/>
  <c r="E223" i="1"/>
  <c r="F220" i="1"/>
  <c r="E220" i="1"/>
  <c r="F216" i="1"/>
  <c r="E216" i="1"/>
  <c r="F214" i="1"/>
  <c r="E214" i="1"/>
  <c r="F208" i="1"/>
  <c r="F209" i="1" s="1"/>
  <c r="E208" i="1"/>
  <c r="F205" i="1"/>
  <c r="E205" i="1"/>
  <c r="F202" i="1"/>
  <c r="F203" i="1" s="1"/>
  <c r="E202" i="1"/>
  <c r="F199" i="1"/>
  <c r="E199" i="1"/>
  <c r="F197" i="1"/>
  <c r="E197" i="1"/>
  <c r="F195" i="1"/>
  <c r="E195" i="1"/>
  <c r="F192" i="1"/>
  <c r="E192" i="1"/>
  <c r="F189" i="1"/>
  <c r="E189" i="1"/>
  <c r="F187" i="1"/>
  <c r="E187" i="1"/>
  <c r="F185" i="1"/>
  <c r="E185" i="1"/>
  <c r="F182" i="1"/>
  <c r="E182" i="1"/>
  <c r="F179" i="1"/>
  <c r="E179" i="1"/>
  <c r="F171" i="1"/>
  <c r="E171" i="1"/>
  <c r="F168" i="1"/>
  <c r="E168" i="1"/>
  <c r="F165" i="1"/>
  <c r="E165" i="1"/>
  <c r="F162" i="1"/>
  <c r="E162" i="1"/>
  <c r="F158" i="1"/>
  <c r="E158" i="1"/>
  <c r="F155" i="1"/>
  <c r="E155" i="1"/>
  <c r="F151" i="1"/>
  <c r="E151" i="1"/>
  <c r="F148" i="1"/>
  <c r="E148" i="1"/>
  <c r="E146" i="1"/>
  <c r="F144" i="1"/>
  <c r="E144" i="1"/>
  <c r="F141" i="1"/>
  <c r="E141" i="1"/>
  <c r="F139" i="1"/>
  <c r="E139" i="1"/>
  <c r="F137" i="1"/>
  <c r="E137" i="1"/>
  <c r="F135" i="1"/>
  <c r="E135" i="1"/>
  <c r="F133" i="1"/>
  <c r="E133" i="1"/>
  <c r="F131" i="1"/>
  <c r="E131" i="1"/>
  <c r="F128" i="1"/>
  <c r="E128" i="1"/>
  <c r="F124" i="1"/>
  <c r="E124" i="1"/>
  <c r="F122" i="1"/>
  <c r="E122" i="1"/>
  <c r="F115" i="1"/>
  <c r="E115" i="1"/>
  <c r="F112" i="1"/>
  <c r="E112" i="1"/>
  <c r="F109" i="1"/>
  <c r="E109" i="1"/>
  <c r="F106" i="1"/>
  <c r="E106" i="1"/>
  <c r="F103" i="1"/>
  <c r="E103" i="1"/>
  <c r="F100" i="1"/>
  <c r="E100" i="1"/>
  <c r="F98" i="1"/>
  <c r="E98" i="1"/>
  <c r="F94" i="1"/>
  <c r="E94" i="1"/>
  <c r="F91" i="1"/>
  <c r="E91" i="1"/>
  <c r="F89" i="1"/>
  <c r="E89" i="1"/>
  <c r="F84" i="1"/>
  <c r="F81" i="1"/>
  <c r="F77" i="1"/>
  <c r="E77" i="1"/>
  <c r="E76" i="1"/>
  <c r="E73" i="1"/>
  <c r="F65" i="1"/>
  <c r="F73" i="1" s="1"/>
  <c r="E65" i="1"/>
  <c r="E61" i="1"/>
  <c r="F57" i="1"/>
  <c r="E57" i="1"/>
  <c r="F54" i="1"/>
  <c r="E54" i="1"/>
  <c r="E37" i="1"/>
  <c r="E30" i="1"/>
  <c r="F28" i="1"/>
  <c r="E28" i="1"/>
  <c r="E129" i="1" l="1"/>
  <c r="E345" i="1"/>
  <c r="F353" i="1"/>
  <c r="F152" i="1"/>
  <c r="F62" i="1"/>
  <c r="F290" i="1"/>
  <c r="F366" i="1"/>
  <c r="E290" i="1"/>
  <c r="E193" i="1"/>
  <c r="E203" i="1"/>
  <c r="E353" i="1"/>
  <c r="E62" i="1"/>
  <c r="F129" i="1"/>
  <c r="E152" i="1"/>
  <c r="F193" i="1"/>
  <c r="E209" i="1"/>
  <c r="F345" i="1"/>
  <c r="E367" i="1" l="1"/>
</calcChain>
</file>

<file path=xl/sharedStrings.xml><?xml version="1.0" encoding="utf-8"?>
<sst xmlns="http://schemas.openxmlformats.org/spreadsheetml/2006/main" count="764" uniqueCount="356">
  <si>
    <t>Iš viso</t>
  </si>
  <si>
    <t>IŠ VISO:</t>
  </si>
  <si>
    <t>Bijotų seniūnija</t>
  </si>
  <si>
    <t>Bilionių seniūnija</t>
  </si>
  <si>
    <t>Didkiemio seniūnija</t>
  </si>
  <si>
    <t>Kaltinėnų seniūnija</t>
  </si>
  <si>
    <t>Kvėdarnos seniūnija</t>
  </si>
  <si>
    <t>Laukuvos seniūnija</t>
  </si>
  <si>
    <t>Pajūrio seniūnija</t>
  </si>
  <si>
    <t>Palentinio seniūnija</t>
  </si>
  <si>
    <t>Šilalės kaimiškoji seniūnija</t>
  </si>
  <si>
    <t>Traksėdžio seniūnija</t>
  </si>
  <si>
    <t>Upynos seniūnija</t>
  </si>
  <si>
    <t>Žadeikių seniūnija</t>
  </si>
  <si>
    <t>Kultūros centras</t>
  </si>
  <si>
    <t>Viešoji biblioteka</t>
  </si>
  <si>
    <t>Šilalės Simono Gaudėšiaus gimnazija</t>
  </si>
  <si>
    <t>Šilalės r. Laukuvos Norberto Vėliaus gimnazija</t>
  </si>
  <si>
    <t>Šilalės  Dariaus ir  Girėno progimnazija</t>
  </si>
  <si>
    <t>Šilalės meno mokykla</t>
  </si>
  <si>
    <t>Šilalės sporto mokykla</t>
  </si>
  <si>
    <t>Šilalės švietimo pagalbos tarnyba</t>
  </si>
  <si>
    <t>Šilalės Vlado Statkevičiaus muziejus</t>
  </si>
  <si>
    <t>Šilalės rajono savivaldybės visuomenės sveikatos biuras</t>
  </si>
  <si>
    <t>Šilalės rajono socialinių paslaugų namai</t>
  </si>
  <si>
    <t>Priemonės pavadinimas</t>
  </si>
  <si>
    <t>01.01.01.02.</t>
  </si>
  <si>
    <t>01.01.02.01.</t>
  </si>
  <si>
    <t>Seniūnijų finansinio, ūkinio bei materialinio aptarnavimo užtikrinimas</t>
  </si>
  <si>
    <t>04.03.01.01.</t>
  </si>
  <si>
    <t>Visuomenės sveikatos biuro išlaikymo užtikrinimas</t>
  </si>
  <si>
    <t>05.02.01.04.</t>
  </si>
  <si>
    <t>05.02.02.01.</t>
  </si>
  <si>
    <t>05.02.01.01.</t>
  </si>
  <si>
    <t>Kultūros centro veiklos organizavimo užtikrinimas</t>
  </si>
  <si>
    <t>05.02.01.02.</t>
  </si>
  <si>
    <t>Viešosios bibliotekos ir jos filialų veiklos organizavimo užtikrinimas</t>
  </si>
  <si>
    <t>05.02.01.03.</t>
  </si>
  <si>
    <t>Šilalės Vlado Statkevičiaus muziejaus  veiklos organizavimo užtikrinimas</t>
  </si>
  <si>
    <t>07.01.02.03.</t>
  </si>
  <si>
    <t>07.01.01.01.</t>
  </si>
  <si>
    <t>Ikimokyklinių įstaigų ugdymo proceso ir aplinkos užtikrinimas</t>
  </si>
  <si>
    <t>07.01.02.02.</t>
  </si>
  <si>
    <t>07.01.03.01.</t>
  </si>
  <si>
    <t>Šilalės meno mokykloje ugdymo proceso ir aplinkos išlaikymo užtikrinimas</t>
  </si>
  <si>
    <t>07.03.01.03.</t>
  </si>
  <si>
    <t>Švietimo įstaigų ilgalaikio turto įsigijimas</t>
  </si>
  <si>
    <t>07.01.03.02.</t>
  </si>
  <si>
    <t>Šilalės sporto mokykloje ugdymo proceso ir aplinkos išlaikymo užtikrinimas</t>
  </si>
  <si>
    <t>07.01.04.01.</t>
  </si>
  <si>
    <t>Šilalės švietimo pagalbos tarnybos veiklos organizavimo užtikrinimas</t>
  </si>
  <si>
    <t>07.01.04.03.</t>
  </si>
  <si>
    <t>Trečiojo amžiaus universiteto veikos organizavimas</t>
  </si>
  <si>
    <t>09.02.03.02.</t>
  </si>
  <si>
    <t>09.01.01.02.</t>
  </si>
  <si>
    <t>Šilalės rajono socialinių paslaugų namų veiklos užtikrinimas</t>
  </si>
  <si>
    <t>11.01.04.05.</t>
  </si>
  <si>
    <t>Savivaldybei priklausančių visuomeninės paskirties pastatų aplinkos tvarkymas</t>
  </si>
  <si>
    <t>Programos pavadinimas, programos kodas</t>
  </si>
  <si>
    <t>PATVIRTINTA</t>
  </si>
  <si>
    <t xml:space="preserve">Šilalės rajono savivaldybės tarybos </t>
  </si>
  <si>
    <t>Asignavimų valdytojo pavadinimas</t>
  </si>
  <si>
    <t xml:space="preserve"> Savivaldybės administracija</t>
  </si>
  <si>
    <t>Savivaldybės administracijos ir jos struktūrinių padalinių finansinio, ūkinio bei materialinio aptarnavimo užtikrinimas</t>
  </si>
  <si>
    <t>Seniūnijų  finansinio, ūkinio bei materialinio aptarnavimo užtikrinimas</t>
  </si>
  <si>
    <t>Seniūnijų laisvalaikio salių finansinio, ūkinio  veiklos organizavimo užtikrinimas</t>
  </si>
  <si>
    <t>Kultūros renginių organizavimas ir rėmimas, siekiant užtikrinti proporcingą paslaugų suteikimą tiek vyrams, tiek moterims, kad renginiuose dalyvautų, ne mažiau, kaip 30 proc. vienos lyties asmenų.</t>
  </si>
  <si>
    <t>Šilalės r. Kaltinėnų Aleksandro Stulginskio gimnazija</t>
  </si>
  <si>
    <t>Ugdymo proceso ir aplinkos išlaikymo užtikrinimas gimnazijos tipo bendrojo ugdymo mokyklose</t>
  </si>
  <si>
    <t>Ugdymo proceso ir aplinkos išlaikymo užtikrinimas pagrindinės mokyklos ir progimnazijos tipo bendrojo ugdymo mokyklose</t>
  </si>
  <si>
    <t>07.01.03.03.</t>
  </si>
  <si>
    <t>Šilalės meno mokyklos infrastruktūros tobulinimas plėtojant vaikų ir jaunimo neformaliojo ugdymo galimybes</t>
  </si>
  <si>
    <t>Socialinio būsto ir socialinio būsto fondo skirto laikinam apgyvendinimui, remontavimas</t>
  </si>
  <si>
    <t>Sveikatos apsaugos programa Nr. 04</t>
  </si>
  <si>
    <t>Savivaldybės funkcijų įgyvendinimo ir valdymo tobulinimo programa  Nr. 01</t>
  </si>
  <si>
    <t>Iš viso           Savivaldybės funkcijų įgyvendinimo ir valdymo tobulinimo programa Nr. 01</t>
  </si>
  <si>
    <t>Iš viso           Sveikatos apsaugos programa Nr. 04</t>
  </si>
  <si>
    <t>Kultūros ugdymo ir etnokultūros puoselėjimo programa Nr. 05</t>
  </si>
  <si>
    <t>Iš viso            Kultūros ugdymo ir etnokultūros puoselėjimo programa  Nr. 05</t>
  </si>
  <si>
    <t>Švietimo kokybės ir mokymosi aplinkos užtikrinimo programa Nr. 07</t>
  </si>
  <si>
    <t xml:space="preserve">Socialinės apsaugos plėtojimo programa Nr. 09          </t>
  </si>
  <si>
    <t>Iš viso              Socialinės apsaugos plėtojimo programa Nr. 09</t>
  </si>
  <si>
    <t>Komunalinio ūkio ir turto programa                     Nr. 11</t>
  </si>
  <si>
    <t>Iš viso              Komunalinio ūkio ir turto programa  Nr. 11</t>
  </si>
  <si>
    <t>Priemonės kodas strateginiame plane</t>
  </si>
  <si>
    <t>Savivaldybės infrastruktūros objektų priežiūros ir plėtros programa Nr. 13</t>
  </si>
  <si>
    <t>Iš viso  Savivaldybės infrastruktūros objektų priežiūros ir plėtros programa   Nr. 13</t>
  </si>
  <si>
    <t xml:space="preserve">Iš viso  Socialinės apsaugos plėtojimo programa Nr. 09          </t>
  </si>
  <si>
    <t>eurais</t>
  </si>
  <si>
    <t>05.01.01.02.</t>
  </si>
  <si>
    <t>Iš viso             Švietimo kokybės ir mokymosi aplinkos užtikrinimo programa  Nr. 07</t>
  </si>
  <si>
    <t>13.01.01.03.</t>
  </si>
  <si>
    <t>Šilalės rajono savivaldybės teritorijos bendrojo plano gamtinio karkaso sprendinių koregavimas</t>
  </si>
  <si>
    <t>09.03.01.11.</t>
  </si>
  <si>
    <t>13.01.01.10.</t>
  </si>
  <si>
    <t>Šilalės miesto daugiabučių namų kiemų automobilių stovėjimo aikštelių J. Basanavičiaus g. 17 ir J. Basanavičiaus g. 15 bei D. Poškos g. 14 rangos darbai</t>
  </si>
  <si>
    <t>01.01.03.01.</t>
  </si>
  <si>
    <t xml:space="preserve">Palūkanos ir išlaidos, susijusios su finansinių įsipareigojimų vykdymu </t>
  </si>
  <si>
    <t>01.01.03.03.</t>
  </si>
  <si>
    <t xml:space="preserve">Ilgalaikių paskolų grąžinimas ir gavimas </t>
  </si>
  <si>
    <t xml:space="preserve">Iš viso </t>
  </si>
  <si>
    <t>13.01.02.04.</t>
  </si>
  <si>
    <t>Savivaldybės administracija</t>
  </si>
  <si>
    <t>IŠ VISO</t>
  </si>
  <si>
    <t>Socialinės apsaugos plėtojimo programa Nr. 09</t>
  </si>
  <si>
    <t>Iš viso Socialinės apsaugos plėtojimo programa Nr. 09</t>
  </si>
  <si>
    <t>Iš viso Savivaldybės infrastruktūros objektų priežiūros ir plėtros programa Nr. 13</t>
  </si>
  <si>
    <t xml:space="preserve"> Savivaldybės infrastruktūros objektų priežiūros ir plėtros programa Nr. 13</t>
  </si>
  <si>
    <t>Iš viso Kultūros ugdymo ir etnokultūros puoselėjimo programa Nr. 05</t>
  </si>
  <si>
    <t>Savivaldybės funkcijų įgyvendinimo ir valdymo tobulinimo programa Nr. 01</t>
  </si>
  <si>
    <t>13.01.01.12</t>
  </si>
  <si>
    <t>Šilalės rajono savivaldybės kelių specialiojo plano rengimas</t>
  </si>
  <si>
    <t>11.01.04.06.</t>
  </si>
  <si>
    <t>Vaikų žaidimų aikštelių įrengimas</t>
  </si>
  <si>
    <t>Iš viso  Komunalinio ūkio ir turto programa  Nr. 11</t>
  </si>
  <si>
    <t xml:space="preserve">(Šilalės rajono savivaldybės tarybos </t>
  </si>
  <si>
    <t>Projektas „Kompleksinių paslaugų šeimai teikimas Šilalės rajono savivaldybėje“</t>
  </si>
  <si>
    <t>iš jų</t>
  </si>
  <si>
    <t xml:space="preserve"> darbo užmokesčiui</t>
  </si>
  <si>
    <t>13.01.02.06.</t>
  </si>
  <si>
    <t>Šilalės rajono savivaldybės geriamojo vandens ir nuotekų veiklos ir plėtros perspektyvų 2022-2027 metų veiksmų plano rengimas</t>
  </si>
  <si>
    <t>13.01.05.08.</t>
  </si>
  <si>
    <t>07.01.02.11.</t>
  </si>
  <si>
    <t>Kokybės krepšelis</t>
  </si>
  <si>
    <t>Šilalės r. Kvėdarnos darželis „Saulutė“</t>
  </si>
  <si>
    <t>07.01.05.02.</t>
  </si>
  <si>
    <t>Bendrojo ugdymo mokyklų mokinių, gyvenančių kaimo gyvenamosiose vietovėse, neatlygintino pavėžėjimo į mokyklas ir į namus organizavimas</t>
  </si>
  <si>
    <t>13.01.05.02.</t>
  </si>
  <si>
    <t>Šilalės rajono Kvėdarnos miestelio atnaujinimas</t>
  </si>
  <si>
    <t>Ikimokyklinių ugdymo prieinamumo didinimas Šilalės mieste</t>
  </si>
  <si>
    <t xml:space="preserve">Iš viso Socialinės apsaugos plėtojimo programa Nr. 09          </t>
  </si>
  <si>
    <t>Šilalės r. Kvėdarnos Kazimiero Jauniaus gimnazija</t>
  </si>
  <si>
    <t>Tenenių seniūnija</t>
  </si>
  <si>
    <t>11.01.01.12.</t>
  </si>
  <si>
    <t>Individualiems antrinių žaliavų surinkimo konteineriams įsigyti</t>
  </si>
  <si>
    <t>11.01.01.15.</t>
  </si>
  <si>
    <t>Naudotų padangų, kurių turėtojo nustatyti neįmanoma arba kuris neegzistuoja, tvarkymui gauti</t>
  </si>
  <si>
    <t>11.01.01.16.</t>
  </si>
  <si>
    <t>Tekstilės atliekų surinkimo konteineriams įsigyti</t>
  </si>
  <si>
    <t>Iš viso Komunalinio ūkio ir turto programa     Nr. 11</t>
  </si>
  <si>
    <t>13.01.01.13.</t>
  </si>
  <si>
    <t>13.01.05.58.</t>
  </si>
  <si>
    <t>Bendruomeninių apgyvendinimo bei užimtumo paslaugų asmenims su proto ir psichikos negalia plėtra Šilalės rajone</t>
  </si>
  <si>
    <t xml:space="preserve">Projektas „Šilalės savivaldybės gyvenviečių gatvių apšvietimo modernizavimas“ </t>
  </si>
  <si>
    <t>Šilalės r. Pajūrio Stanislovo Biržiškio gimnazija</t>
  </si>
  <si>
    <t>11.01.04.03.</t>
  </si>
  <si>
    <t>Kapinių teritorijų priežiūra rajono seniūnijose (veikiančių ir neveikiančių kapinių)</t>
  </si>
  <si>
    <t>Kaltinėnų Aleksandro Stulginskio gimnazija</t>
  </si>
  <si>
    <t>Šilalės lopšelis- darželis  „Žiogelis“</t>
  </si>
  <si>
    <t>01.01.04.09.</t>
  </si>
  <si>
    <t>Savivaldybės administracijos ir seniūnijų pastatų einamasis remontas</t>
  </si>
  <si>
    <t>01.01.04.10.</t>
  </si>
  <si>
    <t>01.02.01.02.</t>
  </si>
  <si>
    <t>Savivaldybės administracijos ir seniūnijų darbuotojų įgūdžių ir kompetencijos gerinimas</t>
  </si>
  <si>
    <t>01.01.02.02.</t>
  </si>
  <si>
    <t>Seniūnaičių ir kaimo bendruomenių pirmininkų veiklos rėmimas</t>
  </si>
  <si>
    <t>01.01.01.04.</t>
  </si>
  <si>
    <t>Darbo užmokesčio dalies grąžinimo (dėl ekonominės krizės neproporcingo sumažinimo) išlaidos</t>
  </si>
  <si>
    <t>Savivaldybės administracijos ir seniūnijų veiklai reikalingo ilgalaikio turto įsigijimas</t>
  </si>
  <si>
    <t>Šilalės miesto seniūnija</t>
  </si>
  <si>
    <t xml:space="preserve">Seniūnijų finansinio, ūkinio bei materialinio aptarnavimo užtikrinimas  </t>
  </si>
  <si>
    <t>Iš viso Savivaldybės funkcijų įgyvendinimo ir valdymo tobulinimo programa Nr. 01</t>
  </si>
  <si>
    <t>Iš viso     Kultūros ugdymo ir etnokultūros puoselėjimo programa Nr. 05</t>
  </si>
  <si>
    <t>07.03.01.01.</t>
  </si>
  <si>
    <t>07.01.05.01.</t>
  </si>
  <si>
    <t>Mokinių pavėžėjimo priklausančiais geltonaisiais autobusais užtikrinimas</t>
  </si>
  <si>
    <t>07.01.05.03.</t>
  </si>
  <si>
    <t>07.02.01.03.</t>
  </si>
  <si>
    <t xml:space="preserve">Mokytojų dalinis kelionės išlaidų kompensavimas </t>
  </si>
  <si>
    <t>Mokytojų, mokinių, savivaldybės specialistų pavežimą į renginius, olimpiadas, varžybas, vykdyti
priežiūrą ir kt.</t>
  </si>
  <si>
    <t>Švietimo  įstaigų pastatų ir aplinkos pritaikymas higienos normų reikalavimams, remonto ir avarijų likvidavimo darbai</t>
  </si>
  <si>
    <t>Šilalės suaugusiųjų  mokykla</t>
  </si>
  <si>
    <t xml:space="preserve">Ikimokyklinių įstaigų ugdymo proceso ir aplinkos užtikrinimas </t>
  </si>
  <si>
    <t>Šilalės lopšelis-darželis                      „Žiogelis“</t>
  </si>
  <si>
    <t xml:space="preserve">Šilalės sporto mokykloje ugdymo proceso ir aplinkos išlaikymo užtikrinimas </t>
  </si>
  <si>
    <t>Iš viso    Švietimo kokybės ir mokymosi aplinkos užtikrinimo programa  Nr. 07</t>
  </si>
  <si>
    <t>Savivaldybės priešgaisrinė tarnyba</t>
  </si>
  <si>
    <t>08.01.01.13.</t>
  </si>
  <si>
    <t>Iš viso   Valstybinių (perduotų savivaldybėms) funkcijų vykdymo programa  Nr. 08</t>
  </si>
  <si>
    <t>Valstybinių (perduotų savivaldybėms) funkcijų vykdymo programa  Nr. 08</t>
  </si>
  <si>
    <t>09.02.02.02.</t>
  </si>
  <si>
    <t>Kompensacijos už šildymą</t>
  </si>
  <si>
    <t xml:space="preserve">Šilalės rajono socialinių paslaugų namų veiklos užtikrinimas </t>
  </si>
  <si>
    <t>Komunalinio ūkio ir turto programa Nr.11</t>
  </si>
  <si>
    <t>11.01.01.03.</t>
  </si>
  <si>
    <t>11.01.01.08.</t>
  </si>
  <si>
    <t>Projektas „Tauragės regiono maisto / virtuvės, įskaitant ir žaliųjų, atliekų tvarkymo infrastruktūros plėtra“</t>
  </si>
  <si>
    <t>11.01.01.02.</t>
  </si>
  <si>
    <t>Atliekų išvežimas iš kapinių ir bendrojo naudojimo teritorijų</t>
  </si>
  <si>
    <t>Komunalinių atliekų tvarkymo infrastruktūros plėtra</t>
  </si>
  <si>
    <t>11.01.04.01.</t>
  </si>
  <si>
    <t>Gėlynų įrengimas ir priežiūra</t>
  </si>
  <si>
    <t>11.01.02.06.</t>
  </si>
  <si>
    <t>11.01.03.01.</t>
  </si>
  <si>
    <t>Rajono gatvių apšvietimo užtikrinimas</t>
  </si>
  <si>
    <t>Gatvių priežiūra žiemos sezono metu</t>
  </si>
  <si>
    <t>11.01.02.09</t>
  </si>
  <si>
    <t>Gatvių pavadinimų informacinių lentelių įrengimas seniūnijose</t>
  </si>
  <si>
    <t>Šaligatvių ir pėsčiųjų takų priežiūra ir plėtra</t>
  </si>
  <si>
    <t>11.01.05.06.</t>
  </si>
  <si>
    <t xml:space="preserve">Viešųjų tualetų priežiūra </t>
  </si>
  <si>
    <t>11.01.02.01.</t>
  </si>
  <si>
    <t>Žvyruotų gatvių paprastasis remontas mieste ir kaimiškosiose seniūnijose</t>
  </si>
  <si>
    <t>11.01.02.02.</t>
  </si>
  <si>
    <t>Asfaltbetonio dangų paprastasis remontas mieste ir kaimiškosiose seniūnijose</t>
  </si>
  <si>
    <t>11.01.02.03.</t>
  </si>
  <si>
    <t>Vietinės reikšmės kelių ir gatvių su žvyro danga mieste ir kaimiškosiose seniūnijose</t>
  </si>
  <si>
    <t>11.01.02.07.</t>
  </si>
  <si>
    <t>Gatvių ženklinimas ir kelio ženklų įrengimas Šilalės mieste ir seniūnijose</t>
  </si>
  <si>
    <t>11.01.02.11.</t>
  </si>
  <si>
    <t>11.01.03.02.</t>
  </si>
  <si>
    <t>Gatvių apšvietimo tinklų įrengimas</t>
  </si>
  <si>
    <t>11.01.04.02.</t>
  </si>
  <si>
    <t>Medžių kirtimo, sodinimo, tvarkymo ir pertvarkymo darbai</t>
  </si>
  <si>
    <t>Savivaldybei priklausančių visuomeninės paskirties pastatų aplinkos tvarkymas (vandens gėrimo fontanėliui ir gertuvių pildymo stotelei įsigyti ir įrengti)</t>
  </si>
  <si>
    <t xml:space="preserve">Vaikų žaidimų aikštelių įrengimas </t>
  </si>
  <si>
    <t>11.01.05.07.</t>
  </si>
  <si>
    <t>Viešųjų tualetų pirkimas</t>
  </si>
  <si>
    <t>Savivaldybei priklausančių visuomenės paskirties pastatų aplinkos tvarkymas</t>
  </si>
  <si>
    <t>11.01.02.08.</t>
  </si>
  <si>
    <t>Gatvių, aikščių ir šaligatvių dangų priežiūros ir remonto darbai</t>
  </si>
  <si>
    <t>Iš viso  Komunalinio ūkio ir turto programa Nr. 11</t>
  </si>
  <si>
    <t>13.01.01.09.</t>
  </si>
  <si>
    <t>Alternatyvios, iš atsinaujinančių energetinių šaltinių išgaunamos, šilumos ir elektros energijos gavybos ir naudojimo skatinimas</t>
  </si>
  <si>
    <t>13.01.01.07.</t>
  </si>
  <si>
    <t>Vandentvarkos ūkio specialiojo plano atnaujinimas</t>
  </si>
  <si>
    <t>13.01.01.03</t>
  </si>
  <si>
    <t>Projektas „Saulės elektrinės įrengimas iki 950 kw Lentinės k. Šilalės r. sav.“</t>
  </si>
  <si>
    <t>13.01.02.03.</t>
  </si>
  <si>
    <t>Šilalės nuotekų valymo įrenginių rekonstrukcija ir plėtros projektavimas</t>
  </si>
  <si>
    <t>13.01.05.13.</t>
  </si>
  <si>
    <t xml:space="preserve">Socialinio būsto fondo plėtra Šilalės rajono savivaldybėje </t>
  </si>
  <si>
    <t>13.01.05.25.</t>
  </si>
  <si>
    <t>Kraštovaizdžio formavimas Šilalės miesto Orvydų g. esančioje teritorijoje</t>
  </si>
  <si>
    <t>iš viso</t>
  </si>
  <si>
    <t xml:space="preserve">Iš viso Savivaldybės infrastruktūros objektų priežiūros ir plėtros programa Nr. 13 </t>
  </si>
  <si>
    <t>13.01.04.09.</t>
  </si>
  <si>
    <t>Kelių, gatvių kapitalinio remonto darbai (mieste ir kaimiškosiose seniūnijose)</t>
  </si>
  <si>
    <t>Piliakalnių šienavimo roboto įsigijimas</t>
  </si>
  <si>
    <t>11.01.05.08.</t>
  </si>
  <si>
    <t>Komunalinio ūkio ir turto programa Nr. 11</t>
  </si>
  <si>
    <t>____________________________________________________</t>
  </si>
  <si>
    <t xml:space="preserve">Kultūros centro veiklos organizavimo užtikrinimas </t>
  </si>
  <si>
    <t>05.02.03.01.</t>
  </si>
  <si>
    <t>09.03.01.29.</t>
  </si>
  <si>
    <t>Grupinio gyvenimo namai (Kvėdarna)</t>
  </si>
  <si>
    <t>Švietimo įstaigų ilgalaikio turto įsigijimas (kondicionierių įsigijimas)</t>
  </si>
  <si>
    <t>Švietimo įstaigų ilgalaikio turto įsigijimas (vaikų aikštelės įrengimas)</t>
  </si>
  <si>
    <t>Seniūnijų laisvalaikio salių finansinio, ūkinio  veiklos organizavimo užtikrinimas (Scenos įrengimas)</t>
  </si>
  <si>
    <t>Savivaldybei priklausančių visuomeninės paskirties pastatų aplinkos tvarkymas (traktoriuko su įranga įsigijimas)</t>
  </si>
  <si>
    <t>Šaligatvių ir pėsčiųjų takų priežiūra ir plėtra (suoliukams įsigyti -5000 Eur; vaizdo stebėjimo kameros - 2000 Eur)</t>
  </si>
  <si>
    <t>Kultūros renginių organizavimas ir rėmimas, siekiant užtikrinti proporcingą paslaugų suteikimą tiek vyrams, tiek moterims, kad renginiuose dalyvautų ne mažiau kaip 30 proc. vienos lyties asmenų.</t>
  </si>
  <si>
    <t>projektas „Perėjimas nuo institucinės globos prie bendruomeninių paslaugų teikimo“   (soc. dirbtuvės)</t>
  </si>
  <si>
    <t xml:space="preserve"> Traksėdžio seniūnijoje Šėrikų kaime vandentiekio ir nuotekų šalinimo tinklų projektavimas</t>
  </si>
  <si>
    <t xml:space="preserve"> Žemės ūkio plėtros ir melioracijos programa    Nr. 10</t>
  </si>
  <si>
    <t>Iš viso  Žemės ūkio plėtros ir melioracijos programa    Nr. 10</t>
  </si>
  <si>
    <t>05.02.03.05.</t>
  </si>
  <si>
    <t>11.01.05.02.</t>
  </si>
  <si>
    <t>Šilalės rajono  savivaldybės verslo plėtros programos įgyvendinimui</t>
  </si>
  <si>
    <t>11.01.04.08.</t>
  </si>
  <si>
    <t>Šilalės miesto vietos veiklos grupės vietos plėtros strategijos pirkimas</t>
  </si>
  <si>
    <t>13.01.05.43.</t>
  </si>
  <si>
    <t>Bendruomeninių vaikų globos namų steigimas ir vaikų dienos centrų tinklo plėtra Šilalės rajono savivaldybėje</t>
  </si>
  <si>
    <t>Sodininkų bendrijų kelių tvarkymo programos įgyvendinimui</t>
  </si>
  <si>
    <t>Kultūros paveldo objektų tvarkymas (Padievaičio piliakalnis)</t>
  </si>
  <si>
    <t>Ugdymo proceso ir aplinkos išlaikymo užtikrinimas pagrindinės mokyklos ir progimnazijos tipo bendrojo ugdymo mokyklose (Upynos skyriaus šildymo sistemos remontas)</t>
  </si>
  <si>
    <t>Kapinių teritorijų priežiūra rajono seniūnijose (veikiančių ir neveikiančių kapinių) (Girdiškės kapinių praplėtimas)</t>
  </si>
  <si>
    <t>Pajūrio seniūnijos Jomantų kaimo kelio Jomantai- Vidukliškė  melioracijos statinių remontas</t>
  </si>
  <si>
    <t>Žvyruotų gatvių paprastasis remontas mieste ir kaimiškosiose seniūnijose (Tūbinėse  pralaidos remontas)</t>
  </si>
  <si>
    <t>Rajono gatvių apšvietimo užtikrinimas (Prapymo kaime gatvių apšvietimo užtikrinimas 12000 Eur)</t>
  </si>
  <si>
    <t>10.02.02.16.</t>
  </si>
  <si>
    <t>13.01.04.61.</t>
  </si>
  <si>
    <t>13.01.02.09.</t>
  </si>
  <si>
    <t>13.01.05.94.</t>
  </si>
  <si>
    <t>11.02.01.07.</t>
  </si>
  <si>
    <t>Seniūnijoms traktoriuose GPS įrengimas</t>
  </si>
  <si>
    <t>13.01.04.60.</t>
  </si>
  <si>
    <t>11.01.04.09.</t>
  </si>
  <si>
    <t xml:space="preserve"> „Vandentiekio ir nuotekų tinklų rekostrukcija ir plėtra Šilalės rajone (Kaltinėnuose ir Traksėdyje)“ </t>
  </si>
  <si>
    <t xml:space="preserve">Iš viso  Komunalinio ūkio ir turto programa Nr. 11                                                                           </t>
  </si>
  <si>
    <t>Iš viso Savivaldybės infrastruktūros objektų priežiūros ir plėtros programa Nr. 13      (grąžinama gauta dotacija planuojamos skolintos lėšos pagal  Lietuvos Respublikos  finansų ministerijos nustatytą tvarką atrinktiems investiciniams projektams finansuoti)</t>
  </si>
  <si>
    <t>Švietimo  įstaigų pastatų ir aplinkos pritaikymas higienos normų reikalavimams, remonto ir avarijų likvidavimo darbai (vidaus patalpų remontas)</t>
  </si>
  <si>
    <t>09.02.01.06.</t>
  </si>
  <si>
    <t>Garbės piliečio Albino Kentros atminimo įamžinimui</t>
  </si>
  <si>
    <t>Kolumbariumo projektavimo ir įrengimo  darbai</t>
  </si>
  <si>
    <t>Savivaldybei priklausančių visuomeninės paskirties pastatų aplinkos tvarkymas (greiderio įsigijimas - 0 Eur; Padievaičio piliakalnio tako sutvarkymas - 2000 Eur)</t>
  </si>
  <si>
    <t>Vietinės reikšmės kelių ir gatvių su žvyro danga mieste ir kaimiškosiose seniūnijose  (greiderio įsigijimas )</t>
  </si>
  <si>
    <t xml:space="preserve">Iš viso Savivaldybės infrastruktūros objektų priežiūros ir plėtros programa Nr. 13     </t>
  </si>
  <si>
    <t>13.01.05.72.</t>
  </si>
  <si>
    <t>projektas „Dalios Grinkevičiūtės namo-muziejaus kapitalinis remontas“</t>
  </si>
  <si>
    <t>13.01.04.66.</t>
  </si>
  <si>
    <t>Šilalės r. sav., Kaltinėnų sen. Gineikių k., D. Poškos g. dalies ties PK3ž30 kapitalinio remonto darbai</t>
  </si>
  <si>
    <t>Gatvių ženklinimas ir kelio ženklų įrengimas Šilalės mieste irr seniūnijose</t>
  </si>
  <si>
    <t>13.01.05.98.</t>
  </si>
  <si>
    <t xml:space="preserve">Projektas „Ambulatorines slaugos paslaugas teikiančios mobilios komandos aprūpinimas įranga ir transporto priemone Šilalės rajone“ </t>
  </si>
  <si>
    <t>2024 m. gruodžio  d.</t>
  </si>
  <si>
    <t>sprendimo Nr. T1-    redakcija)</t>
  </si>
  <si>
    <t>13.01.04.11.</t>
  </si>
  <si>
    <t xml:space="preserve"> D. Poškos gatvės ir Kovo 11-osios gatvės dalies rekonstrukcija</t>
  </si>
  <si>
    <t>13.01.04.63.</t>
  </si>
  <si>
    <t xml:space="preserve">Kvėdarnos sen.  Grimzdų k.,K. Jauniaus g. (Nr. Kv-16 )  ir Drungeliškės g. II etapas </t>
  </si>
  <si>
    <t>13.01.04.64.</t>
  </si>
  <si>
    <t>Šilalės miesto daugiabučio namo kiemo D. Poškos g. 14 automobilių stovėjimo aikštelės rekostravimas</t>
  </si>
  <si>
    <t xml:space="preserve"> Švietimo kokybės ir mokymosi aplinkos užtikrinimo programa  Nr. 07</t>
  </si>
  <si>
    <t>Ikimokyklinių įstaigų ugdymo proceso ir aplinkos užtikrinimas (darbo užmokestis -47300 Eur)</t>
  </si>
  <si>
    <t>11.02.01.02.</t>
  </si>
  <si>
    <t>Gatvių ir žemės kadastriniai matavimai</t>
  </si>
  <si>
    <t>sprendimu Nr.</t>
  </si>
  <si>
    <t xml:space="preserve">Bibliotekų materialinės bazės atnaujinimas </t>
  </si>
  <si>
    <t>Biudžeto ir strateginio planavimo  skyrius</t>
  </si>
  <si>
    <t xml:space="preserve">Ugdymo proceso ir aplinkos išlaikymo užtikrinimas gimnazijos tipo bendrojo ugdymo mokyklose </t>
  </si>
  <si>
    <t xml:space="preserve">Šilalės meno mokykloje ugdymo proceso ir aplinkos išlaikymo užtikrinimas </t>
  </si>
  <si>
    <t xml:space="preserve">Šilalės švietimo pagalbos tarnybos veiklos organizavimo užtikrinimas </t>
  </si>
  <si>
    <t xml:space="preserve">Priešgaisrinių tarnybų organizavimas </t>
  </si>
  <si>
    <t>Šilalės rajono viešosios tvarkos ir visuomenės priešgaisrinės apsaugos programa Nr. 03</t>
  </si>
  <si>
    <t>03.02.01.04.</t>
  </si>
  <si>
    <t>Šaligatvių ir pėsčiųjų takų priežiūra ir plėtra (kapinių takas)</t>
  </si>
  <si>
    <t>Biudžeto ir strateginio planavimo skyrius</t>
  </si>
  <si>
    <t>Eismo saugumo priemonių diegimas Šilalės mieste ir rajono gyvenvietėse  (grąžinama gauta dotacija - planuojamos skolintos lėšos pagal  Lietuvos Respublikos  finansų ministerijos nustatytą tvarką atrinktiems investiciniams projektams finansuoti)</t>
  </si>
  <si>
    <t>Savivaldybės administracijos ir seniūnijų veiklai reikalingo ilgalaikio turto įsigijimas                                 (biudžetinėms įstaigoms automobilių ir autobusiukų įsigijimas)</t>
  </si>
  <si>
    <t xml:space="preserve">Šilalės miesto Kovo 11-osios gatvės  Nr. 18 pastato aplinkos sutvarkymas </t>
  </si>
  <si>
    <t>13.01.05.28.</t>
  </si>
  <si>
    <t xml:space="preserve">Projektas „Dariaus  ir Girėno skvero Šilalės mieste  pertvarkymas“ </t>
  </si>
  <si>
    <t>Iš viso Šilalės rajono viešosios tvarkos ir visuomenės priešgaisrinės apsaugos programa Nr. 03</t>
  </si>
  <si>
    <t xml:space="preserve">Pėsčiųjų - dviračių tako į naujas Laukuvos kapines </t>
  </si>
  <si>
    <r>
      <rPr>
        <b/>
        <sz val="12"/>
        <rFont val="Times New Roman"/>
        <family val="1"/>
        <charset val="186"/>
      </rPr>
      <t xml:space="preserve">Projektas „Požerės Kristaus Atsimainymo bažnyčios komplekso aktualizavimas vietos bendruomenės poreikiams“  </t>
    </r>
    <r>
      <rPr>
        <sz val="12"/>
        <rFont val="Times New Roman"/>
        <family val="1"/>
        <charset val="186"/>
      </rPr>
      <t xml:space="preserve"> (grąžinama gauta dotacija - planuojamos skolintos lėšos pagal  Lietuvos Respublikos  finansų ministerijos nustatytą tvarką atrinktiems investiciniams projektams finansuoti)</t>
    </r>
  </si>
  <si>
    <t>13.01.05.96.</t>
  </si>
  <si>
    <t>13.01.05.91.</t>
  </si>
  <si>
    <t>13.01.05.97.</t>
  </si>
  <si>
    <t>13.01.05.106.</t>
  </si>
  <si>
    <t>6 priedas</t>
  </si>
  <si>
    <t>2026 m. vasario  d.</t>
  </si>
  <si>
    <t>07.01.05.05.</t>
  </si>
  <si>
    <t>Mokinio pažymėjimų išdavimas (naujų ir prarastų)</t>
  </si>
  <si>
    <t>I. Asignavimai iš nepanaudoto biudžetinių įstaigų pajamų įmokų likučio 2025 m. gruodžio 31 d.                                                           (Finansavimo šaltinis - Ž)</t>
  </si>
  <si>
    <t>II. Asignavimai iš nepanaudoto už aukcione parduotus valstybinius žemės sklypus  lėšų likučio 2025 m. gruodžio 31 d.                                                    (Finansavimo šaltinis – 158)</t>
  </si>
  <si>
    <t>III. Asignavimai iš lėšų likučio 2025 m. gruodžio 31 d.už parduotus socialinius būstus                                                                                              (Finansavimo šaltinis – 157)</t>
  </si>
  <si>
    <t>13.01.05.93.</t>
  </si>
  <si>
    <t>07.01.02.13.</t>
  </si>
  <si>
    <t>13.01.05.107.</t>
  </si>
  <si>
    <t xml:space="preserve">V. Asignavimai iš Europos Sąjungos ir kitos tarptautinės paramos  ir investicinius projektus  lėšų likučio 2025 m. gruodžio 31 d.   (Finansavimo šaltinis - Nr. 134,  EU, 145 ir 144) </t>
  </si>
  <si>
    <t>13.01.05.108.</t>
  </si>
  <si>
    <t>13.01.01.04.</t>
  </si>
  <si>
    <t xml:space="preserve">Šilalės miesto plėtros teritorijos kompleksinio (detaliųjų planų) teritorijų planavimo dokumentų parengimas    </t>
  </si>
  <si>
    <t>13.01.01.08.</t>
  </si>
  <si>
    <t xml:space="preserve">Šilumos ūkio specialiojo plano atnaujinimas </t>
  </si>
  <si>
    <t>ŠILALĖS RAJONO SAVIVALDYBĖS 2026 METŲ ASIGNAVIMAI IŠ BIUDŽETINIŲ ĮSTAIGŲ PAJAMŲ ĮMOKŲ IR IŠ KITŲ LĖŠŲ LIKUČIO</t>
  </si>
  <si>
    <t xml:space="preserve">IV. Asignavimai iš Savivaldybės biudžeto lėšų likučio 2025 m. gruodžio 31 d.                                                                      (Finansavimo šaltinis - 155) </t>
  </si>
  <si>
    <t>Iš viso Švietimo kokybės ir mokymosi aplinkos užtikrinimo programa  Nr. 07</t>
  </si>
  <si>
    <t>Projektas „Tūkstantmečio mokyklos II“ (134 lėšos)</t>
  </si>
  <si>
    <t>Projektas „Perėjimas nuo institucinės globos prie bendruomeninių paslaugų Sostinės regione, Vidurio ir vakarų Lietuvos regione“ (13 lėšos-2275,78 eur., 144 lėšos-401,54 eur.)</t>
  </si>
  <si>
    <t>Projektas „Sveikatos centro sudėtyje teikiamų sveikatos priežiūros paslaugų infrastruktūros modernizavimas“ (13 lėšos-66964,40 eur., 145 lėšos-11817,25 eur.)</t>
  </si>
  <si>
    <t>Projektas  „Apsaugoto būsto paslaugų plėtra Šilalės rajono savivaldybėje“ (13 lėšos)</t>
  </si>
  <si>
    <t>Projektas "Gamtos ir kultūros objektų Šilalės rajone pritaikymas lankymui bei turizmo informavimo paslaugų plėtra" (13 lėšos)</t>
  </si>
  <si>
    <t>Projektas „Ankstyvojo ugdymo užtikrinimo vaikams iš socialinę riziką patiriančių šeimų“ (fin. kodas - 145-8577, 13-42330 eur.)</t>
  </si>
  <si>
    <t>Projektas "Rūšiuojamojo atliekų surinkimo skatinimas Tauragės regione"  (147 lėšos)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</si>
</sst>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8"/>
      <name val="Arial"/>
      <family val="2"/>
      <charset val="186"/>
    </font>
    <font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Arial"/>
      <family val="2"/>
      <charset val="186"/>
    </font>
    <font>
      <sz val="12"/>
      <color theme="1"/>
      <name val="Times New Roman"/>
      <family val="1"/>
      <charset val="186"/>
    </font>
    <font>
      <b/>
      <sz val="10"/>
      <name val="Times New Roman"/>
      <family val="1"/>
      <charset val="186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2" fillId="7" borderId="1" applyNumberFormat="0" applyAlignment="0" applyProtection="0"/>
  </cellStyleXfs>
  <cellXfs count="258">
    <xf numFmtId="0" fontId="0" fillId="0" borderId="0" xfId="0"/>
    <xf numFmtId="0" fontId="20" fillId="0" borderId="0" xfId="0" applyFont="1"/>
    <xf numFmtId="0" fontId="21" fillId="0" borderId="0" xfId="0" applyFont="1"/>
    <xf numFmtId="0" fontId="21" fillId="26" borderId="0" xfId="0" applyFont="1" applyFill="1"/>
    <xf numFmtId="0" fontId="23" fillId="0" borderId="10" xfId="42" applyFont="1" applyBorder="1" applyAlignment="1">
      <alignment horizontal="center" vertical="center" wrapText="1"/>
    </xf>
    <xf numFmtId="0" fontId="23" fillId="0" borderId="10" xfId="42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10" xfId="0" quotePrefix="1" applyFont="1" applyBorder="1" applyAlignment="1">
      <alignment horizontal="center" vertical="center" wrapText="1"/>
    </xf>
    <xf numFmtId="0" fontId="23" fillId="0" borderId="10" xfId="0" quotePrefix="1" applyFont="1" applyBorder="1" applyAlignment="1">
      <alignment horizontal="left" vertical="center" wrapText="1"/>
    </xf>
    <xf numFmtId="1" fontId="23" fillId="0" borderId="10" xfId="0" applyNumberFormat="1" applyFont="1" applyBorder="1" applyAlignment="1">
      <alignment horizont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5" xfId="0" quotePrefix="1" applyFont="1" applyBorder="1" applyAlignment="1">
      <alignment horizontal="left" vertical="center" wrapText="1"/>
    </xf>
    <xf numFmtId="0" fontId="23" fillId="0" borderId="15" xfId="0" quotePrefix="1" applyFont="1" applyBorder="1" applyAlignment="1">
      <alignment horizontal="center" vertical="center" wrapText="1"/>
    </xf>
    <xf numFmtId="0" fontId="23" fillId="0" borderId="13" xfId="0" quotePrefix="1" applyFont="1" applyBorder="1" applyAlignment="1">
      <alignment horizontal="left" vertical="center" wrapText="1"/>
    </xf>
    <xf numFmtId="0" fontId="23" fillId="0" borderId="22" xfId="0" quotePrefix="1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left" indent="13"/>
    </xf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 indent="13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 wrapText="1"/>
    </xf>
    <xf numFmtId="1" fontId="23" fillId="0" borderId="10" xfId="0" applyNumberFormat="1" applyFont="1" applyBorder="1" applyAlignment="1">
      <alignment horizontal="center"/>
    </xf>
    <xf numFmtId="1" fontId="22" fillId="24" borderId="11" xfId="0" applyNumberFormat="1" applyFont="1" applyFill="1" applyBorder="1" applyAlignment="1">
      <alignment horizontal="center" wrapText="1"/>
    </xf>
    <xf numFmtId="0" fontId="23" fillId="0" borderId="12" xfId="0" quotePrefix="1" applyFont="1" applyBorder="1" applyAlignment="1">
      <alignment horizontal="center" vertical="center" wrapText="1"/>
    </xf>
    <xf numFmtId="0" fontId="23" fillId="0" borderId="12" xfId="0" quotePrefix="1" applyFont="1" applyBorder="1" applyAlignment="1">
      <alignment horizontal="left" vertical="center" wrapText="1"/>
    </xf>
    <xf numFmtId="1" fontId="23" fillId="0" borderId="10" xfId="0" applyNumberFormat="1" applyFont="1" applyBorder="1" applyAlignment="1">
      <alignment horizontal="center" vertical="center" wrapText="1"/>
    </xf>
    <xf numFmtId="1" fontId="22" fillId="27" borderId="10" xfId="0" applyNumberFormat="1" applyFont="1" applyFill="1" applyBorder="1" applyAlignment="1">
      <alignment horizontal="center"/>
    </xf>
    <xf numFmtId="0" fontId="22" fillId="26" borderId="12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wrapText="1"/>
    </xf>
    <xf numFmtId="1" fontId="22" fillId="27" borderId="10" xfId="0" applyNumberFormat="1" applyFont="1" applyFill="1" applyBorder="1" applyAlignment="1">
      <alignment horizontal="center" wrapText="1"/>
    </xf>
    <xf numFmtId="1" fontId="23" fillId="0" borderId="10" xfId="0" applyNumberFormat="1" applyFont="1" applyBorder="1" applyAlignment="1">
      <alignment horizontal="center" vertical="center"/>
    </xf>
    <xf numFmtId="0" fontId="23" fillId="0" borderId="10" xfId="42" quotePrefix="1" applyFont="1" applyBorder="1" applyAlignment="1">
      <alignment horizontal="left" vertical="center" wrapText="1"/>
    </xf>
    <xf numFmtId="0" fontId="23" fillId="0" borderId="14" xfId="0" quotePrefix="1" applyFont="1" applyBorder="1" applyAlignment="1">
      <alignment horizontal="left" vertical="center" wrapText="1"/>
    </xf>
    <xf numFmtId="1" fontId="23" fillId="0" borderId="11" xfId="0" applyNumberFormat="1" applyFont="1" applyBorder="1" applyAlignment="1">
      <alignment horizontal="center" wrapText="1"/>
    </xf>
    <xf numFmtId="0" fontId="22" fillId="0" borderId="11" xfId="0" applyFont="1" applyBorder="1" applyAlignment="1">
      <alignment horizontal="center" vertical="center" wrapText="1"/>
    </xf>
    <xf numFmtId="1" fontId="22" fillId="27" borderId="11" xfId="0" applyNumberFormat="1" applyFont="1" applyFill="1" applyBorder="1" applyAlignment="1">
      <alignment horizontal="center" wrapText="1"/>
    </xf>
    <xf numFmtId="0" fontId="22" fillId="0" borderId="12" xfId="42" quotePrefix="1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1" fontId="22" fillId="30" borderId="11" xfId="0" applyNumberFormat="1" applyFont="1" applyFill="1" applyBorder="1" applyAlignment="1">
      <alignment horizontal="center" wrapText="1"/>
    </xf>
    <xf numFmtId="1" fontId="22" fillId="31" borderId="10" xfId="42" applyNumberFormat="1" applyFont="1" applyFill="1" applyBorder="1" applyAlignment="1">
      <alignment horizontal="center" vertical="center"/>
    </xf>
    <xf numFmtId="0" fontId="22" fillId="0" borderId="12" xfId="42" applyFont="1" applyBorder="1" applyAlignment="1">
      <alignment horizontal="center" vertical="center" wrapText="1"/>
    </xf>
    <xf numFmtId="0" fontId="22" fillId="0" borderId="12" xfId="0" quotePrefix="1" applyFont="1" applyBorder="1" applyAlignment="1">
      <alignment horizontal="center" vertical="center" wrapText="1"/>
    </xf>
    <xf numFmtId="0" fontId="23" fillId="26" borderId="10" xfId="0" quotePrefix="1" applyFont="1" applyFill="1" applyBorder="1" applyAlignment="1">
      <alignment horizontal="center" vertical="center" wrapText="1"/>
    </xf>
    <xf numFmtId="0" fontId="23" fillId="26" borderId="10" xfId="0" quotePrefix="1" applyFont="1" applyFill="1" applyBorder="1" applyAlignment="1">
      <alignment horizontal="left" vertical="center" wrapText="1"/>
    </xf>
    <xf numFmtId="1" fontId="22" fillId="28" borderId="10" xfId="0" applyNumberFormat="1" applyFont="1" applyFill="1" applyBorder="1" applyAlignment="1">
      <alignment horizontal="center" wrapText="1"/>
    </xf>
    <xf numFmtId="1" fontId="22" fillId="28" borderId="10" xfId="0" applyNumberFormat="1" applyFont="1" applyFill="1" applyBorder="1" applyAlignment="1">
      <alignment horizontal="center"/>
    </xf>
    <xf numFmtId="1" fontId="23" fillId="26" borderId="10" xfId="0" applyNumberFormat="1" applyFont="1" applyFill="1" applyBorder="1" applyAlignment="1">
      <alignment horizontal="center" wrapText="1"/>
    </xf>
    <xf numFmtId="1" fontId="23" fillId="26" borderId="10" xfId="0" applyNumberFormat="1" applyFont="1" applyFill="1" applyBorder="1" applyAlignment="1">
      <alignment horizontal="center"/>
    </xf>
    <xf numFmtId="0" fontId="22" fillId="26" borderId="20" xfId="0" applyFont="1" applyFill="1" applyBorder="1" applyAlignment="1">
      <alignment horizontal="center" vertical="center" wrapText="1"/>
    </xf>
    <xf numFmtId="0" fontId="23" fillId="0" borderId="11" xfId="0" quotePrefix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26" borderId="10" xfId="0" applyFont="1" applyFill="1" applyBorder="1" applyAlignment="1">
      <alignment horizontal="left" vertical="center" wrapText="1"/>
    </xf>
    <xf numFmtId="1" fontId="22" fillId="26" borderId="10" xfId="0" applyNumberFormat="1" applyFont="1" applyFill="1" applyBorder="1" applyAlignment="1">
      <alignment horizontal="center"/>
    </xf>
    <xf numFmtId="0" fontId="22" fillId="26" borderId="19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3" fillId="26" borderId="13" xfId="0" quotePrefix="1" applyFont="1" applyFill="1" applyBorder="1" applyAlignment="1">
      <alignment horizontal="left" vertical="center" wrapText="1"/>
    </xf>
    <xf numFmtId="0" fontId="22" fillId="26" borderId="20" xfId="0" applyFont="1" applyFill="1" applyBorder="1" applyAlignment="1">
      <alignment horizontal="left" vertical="center"/>
    </xf>
    <xf numFmtId="0" fontId="22" fillId="29" borderId="10" xfId="0" quotePrefix="1" applyFont="1" applyFill="1" applyBorder="1" applyAlignment="1">
      <alignment horizontal="center" vertical="center" wrapText="1"/>
    </xf>
    <xf numFmtId="0" fontId="23" fillId="29" borderId="10" xfId="0" quotePrefix="1" applyFont="1" applyFill="1" applyBorder="1" applyAlignment="1">
      <alignment horizontal="center" vertical="center" wrapText="1"/>
    </xf>
    <xf numFmtId="0" fontId="23" fillId="29" borderId="10" xfId="0" applyFont="1" applyFill="1" applyBorder="1" applyAlignment="1">
      <alignment horizontal="left" vertical="center" wrapText="1"/>
    </xf>
    <xf numFmtId="1" fontId="22" fillId="29" borderId="10" xfId="0" applyNumberFormat="1" applyFont="1" applyFill="1" applyBorder="1" applyAlignment="1">
      <alignment horizontal="center" wrapText="1"/>
    </xf>
    <xf numFmtId="1" fontId="22" fillId="29" borderId="10" xfId="0" applyNumberFormat="1" applyFont="1" applyFill="1" applyBorder="1" applyAlignment="1">
      <alignment horizontal="center"/>
    </xf>
    <xf numFmtId="1" fontId="22" fillId="31" borderId="10" xfId="0" applyNumberFormat="1" applyFont="1" applyFill="1" applyBorder="1" applyAlignment="1">
      <alignment horizontal="center" wrapText="1"/>
    </xf>
    <xf numFmtId="1" fontId="22" fillId="31" borderId="10" xfId="0" applyNumberFormat="1" applyFont="1" applyFill="1" applyBorder="1" applyAlignment="1">
      <alignment horizontal="center"/>
    </xf>
    <xf numFmtId="1" fontId="22" fillId="32" borderId="10" xfId="0" applyNumberFormat="1" applyFont="1" applyFill="1" applyBorder="1" applyAlignment="1">
      <alignment horizontal="center"/>
    </xf>
    <xf numFmtId="1" fontId="23" fillId="24" borderId="10" xfId="0" applyNumberFormat="1" applyFont="1" applyFill="1" applyBorder="1" applyAlignment="1">
      <alignment horizontal="center"/>
    </xf>
    <xf numFmtId="1" fontId="23" fillId="29" borderId="10" xfId="0" applyNumberFormat="1" applyFont="1" applyFill="1" applyBorder="1" applyAlignment="1">
      <alignment horizontal="center" wrapText="1"/>
    </xf>
    <xf numFmtId="1" fontId="23" fillId="29" borderId="10" xfId="0" applyNumberFormat="1" applyFont="1" applyFill="1" applyBorder="1" applyAlignment="1">
      <alignment horizontal="center"/>
    </xf>
    <xf numFmtId="1" fontId="22" fillId="26" borderId="10" xfId="0" applyNumberFormat="1" applyFont="1" applyFill="1" applyBorder="1" applyAlignment="1">
      <alignment horizontal="center" wrapText="1"/>
    </xf>
    <xf numFmtId="0" fontId="23" fillId="29" borderId="10" xfId="0" quotePrefix="1" applyFont="1" applyFill="1" applyBorder="1" applyAlignment="1">
      <alignment horizontal="left" vertical="center" wrapText="1"/>
    </xf>
    <xf numFmtId="0" fontId="22" fillId="26" borderId="12" xfId="0" quotePrefix="1" applyFont="1" applyFill="1" applyBorder="1" applyAlignment="1">
      <alignment horizontal="center" vertical="center" wrapText="1"/>
    </xf>
    <xf numFmtId="0" fontId="23" fillId="26" borderId="12" xfId="0" quotePrefix="1" applyFont="1" applyFill="1" applyBorder="1" applyAlignment="1">
      <alignment horizontal="center" vertical="center" wrapText="1"/>
    </xf>
    <xf numFmtId="0" fontId="23" fillId="26" borderId="12" xfId="0" quotePrefix="1" applyFont="1" applyFill="1" applyBorder="1" applyAlignment="1">
      <alignment horizontal="left" vertical="center" wrapText="1"/>
    </xf>
    <xf numFmtId="1" fontId="22" fillId="26" borderId="10" xfId="0" applyNumberFormat="1" applyFont="1" applyFill="1" applyBorder="1" applyAlignment="1">
      <alignment horizontal="center" vertical="center" wrapText="1"/>
    </xf>
    <xf numFmtId="1" fontId="22" fillId="24" borderId="10" xfId="0" applyNumberFormat="1" applyFont="1" applyFill="1" applyBorder="1" applyAlignment="1">
      <alignment horizontal="center"/>
    </xf>
    <xf numFmtId="0" fontId="22" fillId="0" borderId="10" xfId="42" quotePrefix="1" applyFont="1" applyBorder="1" applyAlignment="1">
      <alignment horizontal="center" vertical="center" wrapText="1"/>
    </xf>
    <xf numFmtId="1" fontId="23" fillId="0" borderId="10" xfId="42" applyNumberFormat="1" applyFont="1" applyBorder="1" applyAlignment="1">
      <alignment horizontal="center" vertical="center" wrapText="1"/>
    </xf>
    <xf numFmtId="1" fontId="22" fillId="0" borderId="10" xfId="42" applyNumberFormat="1" applyFont="1" applyBorder="1" applyAlignment="1">
      <alignment horizontal="center" vertical="center"/>
    </xf>
    <xf numFmtId="1" fontId="22" fillId="24" borderId="11" xfId="42" applyNumberFormat="1" applyFont="1" applyFill="1" applyBorder="1" applyAlignment="1">
      <alignment horizontal="center" vertical="center" wrapText="1"/>
    </xf>
    <xf numFmtId="0" fontId="23" fillId="0" borderId="14" xfId="0" quotePrefix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26" borderId="23" xfId="0" applyFont="1" applyFill="1" applyBorder="1" applyAlignment="1">
      <alignment horizontal="left" vertical="center" wrapText="1"/>
    </xf>
    <xf numFmtId="0" fontId="23" fillId="26" borderId="12" xfId="0" applyFont="1" applyFill="1" applyBorder="1" applyAlignment="1">
      <alignment horizontal="left" vertical="center" wrapText="1"/>
    </xf>
    <xf numFmtId="0" fontId="23" fillId="24" borderId="10" xfId="0" quotePrefix="1" applyFont="1" applyFill="1" applyBorder="1" applyAlignment="1">
      <alignment horizontal="center" vertical="center" wrapText="1"/>
    </xf>
    <xf numFmtId="0" fontId="23" fillId="24" borderId="23" xfId="0" applyFont="1" applyFill="1" applyBorder="1" applyAlignment="1">
      <alignment horizontal="left" vertical="center" wrapText="1"/>
    </xf>
    <xf numFmtId="1" fontId="23" fillId="24" borderId="10" xfId="0" applyNumberFormat="1" applyFont="1" applyFill="1" applyBorder="1" applyAlignment="1">
      <alignment horizontal="center" wrapText="1"/>
    </xf>
    <xf numFmtId="1" fontId="22" fillId="28" borderId="12" xfId="0" applyNumberFormat="1" applyFont="1" applyFill="1" applyBorder="1" applyAlignment="1">
      <alignment horizontal="center"/>
    </xf>
    <xf numFmtId="1" fontId="23" fillId="26" borderId="12" xfId="0" applyNumberFormat="1" applyFont="1" applyFill="1" applyBorder="1" applyAlignment="1">
      <alignment horizontal="center"/>
    </xf>
    <xf numFmtId="1" fontId="23" fillId="0" borderId="12" xfId="0" applyNumberFormat="1" applyFont="1" applyBorder="1" applyAlignment="1">
      <alignment horizontal="center"/>
    </xf>
    <xf numFmtId="1" fontId="22" fillId="33" borderId="10" xfId="0" applyNumberFormat="1" applyFont="1" applyFill="1" applyBorder="1" applyAlignment="1">
      <alignment horizontal="center" wrapText="1"/>
    </xf>
    <xf numFmtId="0" fontId="23" fillId="26" borderId="14" xfId="0" quotePrefix="1" applyFont="1" applyFill="1" applyBorder="1" applyAlignment="1">
      <alignment horizontal="left" vertical="center" wrapText="1"/>
    </xf>
    <xf numFmtId="1" fontId="22" fillId="30" borderId="10" xfId="0" applyNumberFormat="1" applyFont="1" applyFill="1" applyBorder="1" applyAlignment="1">
      <alignment horizontal="center" wrapText="1"/>
    </xf>
    <xf numFmtId="1" fontId="23" fillId="0" borderId="10" xfId="0" applyNumberFormat="1" applyFont="1" applyBorder="1" applyAlignment="1">
      <alignment horizontal="left"/>
    </xf>
    <xf numFmtId="1" fontId="23" fillId="26" borderId="10" xfId="0" applyNumberFormat="1" applyFont="1" applyFill="1" applyBorder="1" applyAlignment="1">
      <alignment horizontal="left"/>
    </xf>
    <xf numFmtId="1" fontId="22" fillId="31" borderId="12" xfId="0" applyNumberFormat="1" applyFont="1" applyFill="1" applyBorder="1" applyAlignment="1">
      <alignment horizontal="center"/>
    </xf>
    <xf numFmtId="1" fontId="22" fillId="34" borderId="10" xfId="0" applyNumberFormat="1" applyFont="1" applyFill="1" applyBorder="1" applyAlignment="1">
      <alignment horizontal="center" wrapText="1"/>
    </xf>
    <xf numFmtId="0" fontId="23" fillId="26" borderId="13" xfId="0" applyFont="1" applyFill="1" applyBorder="1" applyAlignment="1">
      <alignment horizontal="left" vertical="center" wrapText="1"/>
    </xf>
    <xf numFmtId="0" fontId="23" fillId="26" borderId="0" xfId="0" applyFont="1" applyFill="1"/>
    <xf numFmtId="1" fontId="23" fillId="26" borderId="10" xfId="42" applyNumberFormat="1" applyFont="1" applyFill="1" applyBorder="1" applyAlignment="1">
      <alignment horizontal="center" vertical="center" wrapText="1"/>
    </xf>
    <xf numFmtId="0" fontId="26" fillId="26" borderId="10" xfId="0" applyFont="1" applyFill="1" applyBorder="1" applyAlignment="1">
      <alignment wrapText="1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horizontal="left" wrapText="1"/>
    </xf>
    <xf numFmtId="0" fontId="23" fillId="0" borderId="13" xfId="0" applyFont="1" applyBorder="1" applyAlignment="1">
      <alignment horizontal="left" vertical="center" wrapText="1"/>
    </xf>
    <xf numFmtId="0" fontId="23" fillId="0" borderId="10" xfId="42" quotePrefix="1" applyFont="1" applyBorder="1" applyAlignment="1">
      <alignment horizontal="center" vertical="center" wrapText="1"/>
    </xf>
    <xf numFmtId="0" fontId="23" fillId="26" borderId="10" xfId="42" quotePrefix="1" applyFont="1" applyFill="1" applyBorder="1" applyAlignment="1">
      <alignment horizontal="center" vertical="center" wrapText="1"/>
    </xf>
    <xf numFmtId="0" fontId="23" fillId="26" borderId="10" xfId="42" quotePrefix="1" applyFont="1" applyFill="1" applyBorder="1" applyAlignment="1">
      <alignment horizontal="left" vertical="center" wrapText="1"/>
    </xf>
    <xf numFmtId="1" fontId="22" fillId="26" borderId="10" xfId="42" applyNumberFormat="1" applyFont="1" applyFill="1" applyBorder="1" applyAlignment="1">
      <alignment horizontal="center" vertical="center" wrapText="1"/>
    </xf>
    <xf numFmtId="0" fontId="22" fillId="0" borderId="10" xfId="42" quotePrefix="1" applyFont="1" applyBorder="1" applyAlignment="1">
      <alignment horizontal="center" vertical="center"/>
    </xf>
    <xf numFmtId="1" fontId="22" fillId="0" borderId="10" xfId="42" applyNumberFormat="1" applyFont="1" applyBorder="1" applyAlignment="1">
      <alignment horizontal="center" vertical="center" wrapText="1"/>
    </xf>
    <xf numFmtId="1" fontId="22" fillId="25" borderId="10" xfId="42" applyNumberFormat="1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1" fontId="23" fillId="0" borderId="11" xfId="42" applyNumberFormat="1" applyFont="1" applyBorder="1" applyAlignment="1">
      <alignment horizontal="center" vertical="center" wrapText="1"/>
    </xf>
    <xf numFmtId="1" fontId="23" fillId="0" borderId="11" xfId="0" applyNumberFormat="1" applyFont="1" applyBorder="1" applyAlignment="1">
      <alignment horizontal="center" vertical="center"/>
    </xf>
    <xf numFmtId="0" fontId="23" fillId="0" borderId="22" xfId="0" quotePrefix="1" applyFont="1" applyBorder="1" applyAlignment="1">
      <alignment horizontal="left" vertical="center" wrapText="1"/>
    </xf>
    <xf numFmtId="0" fontId="23" fillId="0" borderId="18" xfId="0" quotePrefix="1" applyFont="1" applyBorder="1" applyAlignment="1">
      <alignment horizontal="left" vertical="center" wrapText="1"/>
    </xf>
    <xf numFmtId="1" fontId="23" fillId="0" borderId="11" xfId="42" applyNumberFormat="1" applyFont="1" applyBorder="1" applyAlignment="1">
      <alignment horizontal="center" wrapText="1"/>
    </xf>
    <xf numFmtId="1" fontId="22" fillId="24" borderId="11" xfId="42" applyNumberFormat="1" applyFont="1" applyFill="1" applyBorder="1" applyAlignment="1">
      <alignment horizontal="center" wrapText="1"/>
    </xf>
    <xf numFmtId="1" fontId="22" fillId="25" borderId="10" xfId="42" applyNumberFormat="1" applyFont="1" applyFill="1" applyBorder="1" applyAlignment="1">
      <alignment horizontal="center"/>
    </xf>
    <xf numFmtId="0" fontId="23" fillId="0" borderId="22" xfId="42" quotePrefix="1" applyFont="1" applyBorder="1" applyAlignment="1">
      <alignment horizontal="left" vertical="center" wrapText="1"/>
    </xf>
    <xf numFmtId="0" fontId="23" fillId="0" borderId="18" xfId="42" quotePrefix="1" applyFont="1" applyBorder="1" applyAlignment="1">
      <alignment horizontal="left" vertical="center" wrapText="1"/>
    </xf>
    <xf numFmtId="1" fontId="23" fillId="0" borderId="0" xfId="0" applyNumberFormat="1" applyFont="1"/>
    <xf numFmtId="1" fontId="22" fillId="37" borderId="10" xfId="0" applyNumberFormat="1" applyFont="1" applyFill="1" applyBorder="1" applyAlignment="1">
      <alignment horizontal="center"/>
    </xf>
    <xf numFmtId="1" fontId="23" fillId="26" borderId="10" xfId="0" applyNumberFormat="1" applyFont="1" applyFill="1" applyBorder="1" applyAlignment="1">
      <alignment horizontal="center" vertical="center" wrapText="1"/>
    </xf>
    <xf numFmtId="1" fontId="22" fillId="36" borderId="11" xfId="0" applyNumberFormat="1" applyFont="1" applyFill="1" applyBorder="1" applyAlignment="1">
      <alignment horizontal="center" wrapText="1"/>
    </xf>
    <xf numFmtId="1" fontId="22" fillId="37" borderId="11" xfId="0" applyNumberFormat="1" applyFont="1" applyFill="1" applyBorder="1" applyAlignment="1">
      <alignment horizontal="center" wrapText="1"/>
    </xf>
    <xf numFmtId="1" fontId="22" fillId="36" borderId="11" xfId="0" applyNumberFormat="1" applyFont="1" applyFill="1" applyBorder="1" applyAlignment="1">
      <alignment horizontal="center" vertical="center" wrapText="1"/>
    </xf>
    <xf numFmtId="1" fontId="22" fillId="36" borderId="11" xfId="42" applyNumberFormat="1" applyFont="1" applyFill="1" applyBorder="1" applyAlignment="1">
      <alignment horizontal="center" vertical="center" wrapText="1"/>
    </xf>
    <xf numFmtId="1" fontId="22" fillId="37" borderId="10" xfId="42" applyNumberFormat="1" applyFont="1" applyFill="1" applyBorder="1" applyAlignment="1">
      <alignment horizontal="center"/>
    </xf>
    <xf numFmtId="1" fontId="22" fillId="36" borderId="11" xfId="42" applyNumberFormat="1" applyFont="1" applyFill="1" applyBorder="1" applyAlignment="1">
      <alignment horizontal="center" wrapText="1"/>
    </xf>
    <xf numFmtId="0" fontId="23" fillId="0" borderId="10" xfId="0" quotePrefix="1" applyFont="1" applyBorder="1" applyAlignment="1">
      <alignment horizontal="left" wrapText="1"/>
    </xf>
    <xf numFmtId="0" fontId="23" fillId="0" borderId="10" xfId="0" applyFont="1" applyBorder="1" applyAlignment="1">
      <alignment vertical="center" wrapText="1"/>
    </xf>
    <xf numFmtId="1" fontId="23" fillId="26" borderId="11" xfId="42" applyNumberFormat="1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28" borderId="14" xfId="0" applyFont="1" applyFill="1" applyBorder="1" applyAlignment="1">
      <alignment horizontal="right" vertical="center" wrapText="1"/>
    </xf>
    <xf numFmtId="0" fontId="22" fillId="28" borderId="15" xfId="0" applyFont="1" applyFill="1" applyBorder="1" applyAlignment="1">
      <alignment horizontal="right" vertical="center" wrapText="1"/>
    </xf>
    <xf numFmtId="0" fontId="22" fillId="28" borderId="13" xfId="0" applyFont="1" applyFill="1" applyBorder="1" applyAlignment="1">
      <alignment horizontal="right" vertical="center" wrapText="1"/>
    </xf>
    <xf numFmtId="0" fontId="22" fillId="0" borderId="12" xfId="0" quotePrefix="1" applyFont="1" applyBorder="1" applyAlignment="1">
      <alignment horizontal="center" vertical="center" wrapText="1"/>
    </xf>
    <xf numFmtId="0" fontId="22" fillId="0" borderId="11" xfId="0" quotePrefix="1" applyFont="1" applyBorder="1" applyAlignment="1">
      <alignment horizontal="center" vertical="center" wrapText="1"/>
    </xf>
    <xf numFmtId="0" fontId="22" fillId="0" borderId="19" xfId="0" quotePrefix="1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2" fillId="36" borderId="14" xfId="0" applyFont="1" applyFill="1" applyBorder="1" applyAlignment="1">
      <alignment horizontal="left" vertical="center" wrapText="1"/>
    </xf>
    <xf numFmtId="0" fontId="22" fillId="36" borderId="15" xfId="0" applyFont="1" applyFill="1" applyBorder="1" applyAlignment="1">
      <alignment horizontal="left" vertical="center" wrapText="1"/>
    </xf>
    <xf numFmtId="0" fontId="22" fillId="36" borderId="13" xfId="0" applyFont="1" applyFill="1" applyBorder="1" applyAlignment="1">
      <alignment horizontal="left" vertical="center" wrapText="1"/>
    </xf>
    <xf numFmtId="0" fontId="22" fillId="0" borderId="12" xfId="42" applyFont="1" applyBorder="1" applyAlignment="1">
      <alignment horizontal="center" vertical="center" wrapText="1"/>
    </xf>
    <xf numFmtId="0" fontId="22" fillId="0" borderId="16" xfId="42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2" fillId="0" borderId="12" xfId="42" quotePrefix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2" fillId="0" borderId="20" xfId="0" quotePrefix="1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2" fillId="29" borderId="12" xfId="0" quotePrefix="1" applyFont="1" applyFill="1" applyBorder="1" applyAlignment="1">
      <alignment horizontal="center" vertical="center" wrapText="1"/>
    </xf>
    <xf numFmtId="0" fontId="22" fillId="0" borderId="16" xfId="0" quotePrefix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2" fillId="0" borderId="11" xfId="42" applyFont="1" applyBorder="1" applyAlignment="1">
      <alignment horizontal="center" vertical="center" wrapText="1"/>
    </xf>
    <xf numFmtId="0" fontId="22" fillId="24" borderId="14" xfId="42" applyFont="1" applyFill="1" applyBorder="1" applyAlignment="1">
      <alignment horizontal="left" vertical="center" wrapText="1"/>
    </xf>
    <xf numFmtId="0" fontId="22" fillId="24" borderId="15" xfId="42" applyFont="1" applyFill="1" applyBorder="1" applyAlignment="1">
      <alignment horizontal="left" vertical="center" wrapText="1"/>
    </xf>
    <xf numFmtId="0" fontId="22" fillId="24" borderId="13" xfId="42" applyFont="1" applyFill="1" applyBorder="1" applyAlignment="1">
      <alignment horizontal="left" vertical="center" wrapText="1"/>
    </xf>
    <xf numFmtId="0" fontId="22" fillId="32" borderId="14" xfId="0" applyFont="1" applyFill="1" applyBorder="1" applyAlignment="1">
      <alignment horizontal="right" vertical="center" wrapText="1"/>
    </xf>
    <xf numFmtId="0" fontId="22" fillId="32" borderId="15" xfId="0" applyFont="1" applyFill="1" applyBorder="1" applyAlignment="1">
      <alignment horizontal="right" vertical="center" wrapText="1"/>
    </xf>
    <xf numFmtId="0" fontId="22" fillId="32" borderId="13" xfId="0" applyFont="1" applyFill="1" applyBorder="1" applyAlignment="1">
      <alignment horizontal="right" vertical="center" wrapText="1"/>
    </xf>
    <xf numFmtId="0" fontId="22" fillId="0" borderId="11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2" xfId="0" quotePrefix="1" applyFont="1" applyBorder="1" applyAlignment="1">
      <alignment horizontal="center" vertical="center" wrapText="1"/>
    </xf>
    <xf numFmtId="0" fontId="22" fillId="36" borderId="15" xfId="0" applyFont="1" applyFill="1" applyBorder="1" applyAlignment="1">
      <alignment vertical="center" wrapText="1"/>
    </xf>
    <xf numFmtId="0" fontId="22" fillId="36" borderId="13" xfId="0" applyFont="1" applyFill="1" applyBorder="1" applyAlignment="1">
      <alignment vertical="center" wrapText="1"/>
    </xf>
    <xf numFmtId="0" fontId="22" fillId="36" borderId="10" xfId="0" applyFont="1" applyFill="1" applyBorder="1" applyAlignment="1">
      <alignment horizontal="left" vertical="center" wrapText="1"/>
    </xf>
    <xf numFmtId="0" fontId="22" fillId="36" borderId="10" xfId="0" applyFont="1" applyFill="1" applyBorder="1" applyAlignment="1">
      <alignment vertical="center" wrapText="1"/>
    </xf>
    <xf numFmtId="0" fontId="23" fillId="0" borderId="10" xfId="0" quotePrefix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2" fillId="36" borderId="14" xfId="0" applyFont="1" applyFill="1" applyBorder="1" applyAlignment="1">
      <alignment horizontal="center" vertical="center" wrapText="1"/>
    </xf>
    <xf numFmtId="0" fontId="22" fillId="36" borderId="15" xfId="0" applyFont="1" applyFill="1" applyBorder="1" applyAlignment="1">
      <alignment horizontal="center" wrapText="1"/>
    </xf>
    <xf numFmtId="0" fontId="22" fillId="36" borderId="13" xfId="0" applyFont="1" applyFill="1" applyBorder="1" applyAlignment="1">
      <alignment horizontal="center" wrapText="1"/>
    </xf>
    <xf numFmtId="0" fontId="22" fillId="37" borderId="14" xfId="0" applyFont="1" applyFill="1" applyBorder="1" applyAlignment="1">
      <alignment horizontal="center" wrapText="1"/>
    </xf>
    <xf numFmtId="0" fontId="22" fillId="37" borderId="15" xfId="0" applyFont="1" applyFill="1" applyBorder="1" applyAlignment="1">
      <alignment horizontal="center" wrapText="1"/>
    </xf>
    <xf numFmtId="1" fontId="22" fillId="28" borderId="14" xfId="0" applyNumberFormat="1" applyFont="1" applyFill="1" applyBorder="1" applyAlignment="1">
      <alignment horizontal="right" vertical="center" wrapText="1"/>
    </xf>
    <xf numFmtId="1" fontId="22" fillId="28" borderId="15" xfId="0" applyNumberFormat="1" applyFont="1" applyFill="1" applyBorder="1" applyAlignment="1">
      <alignment horizontal="right" vertical="center" wrapText="1"/>
    </xf>
    <xf numFmtId="1" fontId="22" fillId="28" borderId="13" xfId="0" applyNumberFormat="1" applyFont="1" applyFill="1" applyBorder="1" applyAlignment="1">
      <alignment horizontal="right" vertical="center" wrapText="1"/>
    </xf>
    <xf numFmtId="0" fontId="22" fillId="37" borderId="14" xfId="0" applyFont="1" applyFill="1" applyBorder="1" applyAlignment="1">
      <alignment horizontal="center" vertical="center" wrapText="1"/>
    </xf>
    <xf numFmtId="0" fontId="22" fillId="37" borderId="13" xfId="0" applyFont="1" applyFill="1" applyBorder="1" applyAlignment="1">
      <alignment horizontal="center" wrapText="1"/>
    </xf>
    <xf numFmtId="0" fontId="22" fillId="26" borderId="12" xfId="0" applyFont="1" applyFill="1" applyBorder="1" applyAlignment="1">
      <alignment horizontal="center" vertical="center" wrapText="1"/>
    </xf>
    <xf numFmtId="0" fontId="23" fillId="26" borderId="11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2" fillId="37" borderId="14" xfId="0" applyFont="1" applyFill="1" applyBorder="1" applyAlignment="1">
      <alignment horizontal="left" vertical="center" wrapText="1"/>
    </xf>
    <xf numFmtId="0" fontId="22" fillId="37" borderId="15" xfId="0" applyFont="1" applyFill="1" applyBorder="1" applyAlignment="1">
      <alignment horizontal="left" vertical="center" wrapText="1"/>
    </xf>
    <xf numFmtId="0" fontId="22" fillId="37" borderId="13" xfId="0" applyFont="1" applyFill="1" applyBorder="1" applyAlignment="1">
      <alignment horizontal="left" vertical="center" wrapText="1"/>
    </xf>
    <xf numFmtId="0" fontId="23" fillId="37" borderId="15" xfId="0" applyFont="1" applyFill="1" applyBorder="1" applyAlignment="1">
      <alignment horizontal="center" vertical="center" wrapText="1"/>
    </xf>
    <xf numFmtId="0" fontId="23" fillId="37" borderId="13" xfId="0" applyFont="1" applyFill="1" applyBorder="1" applyAlignment="1">
      <alignment horizontal="center" vertical="center" wrapText="1"/>
    </xf>
    <xf numFmtId="0" fontId="22" fillId="37" borderId="14" xfId="0" applyFont="1" applyFill="1" applyBorder="1" applyAlignment="1">
      <alignment horizontal="right"/>
    </xf>
    <xf numFmtId="0" fontId="22" fillId="37" borderId="15" xfId="0" applyFont="1" applyFill="1" applyBorder="1" applyAlignment="1">
      <alignment horizontal="right"/>
    </xf>
    <xf numFmtId="0" fontId="22" fillId="37" borderId="13" xfId="0" applyFont="1" applyFill="1" applyBorder="1" applyAlignment="1">
      <alignment horizontal="right"/>
    </xf>
    <xf numFmtId="0" fontId="22" fillId="27" borderId="14" xfId="0" applyFont="1" applyFill="1" applyBorder="1" applyAlignment="1">
      <alignment horizontal="right" vertical="center" wrapText="1"/>
    </xf>
    <xf numFmtId="0" fontId="22" fillId="27" borderId="13" xfId="0" applyFont="1" applyFill="1" applyBorder="1" applyAlignment="1">
      <alignment vertical="center" wrapText="1"/>
    </xf>
    <xf numFmtId="0" fontId="22" fillId="26" borderId="14" xfId="42" quotePrefix="1" applyFont="1" applyFill="1" applyBorder="1" applyAlignment="1">
      <alignment horizontal="right" vertical="center" wrapText="1"/>
    </xf>
    <xf numFmtId="0" fontId="22" fillId="26" borderId="15" xfId="0" applyFont="1" applyFill="1" applyBorder="1" applyAlignment="1">
      <alignment horizontal="right" vertical="center" wrapText="1"/>
    </xf>
    <xf numFmtId="0" fontId="22" fillId="26" borderId="13" xfId="0" applyFont="1" applyFill="1" applyBorder="1" applyAlignment="1">
      <alignment horizontal="right" vertical="center" wrapText="1"/>
    </xf>
    <xf numFmtId="0" fontId="22" fillId="31" borderId="14" xfId="0" applyFont="1" applyFill="1" applyBorder="1" applyAlignment="1">
      <alignment horizontal="right" vertical="center" wrapText="1"/>
    </xf>
    <xf numFmtId="0" fontId="22" fillId="31" borderId="15" xfId="0" applyFont="1" applyFill="1" applyBorder="1" applyAlignment="1">
      <alignment horizontal="right" vertical="center" wrapText="1"/>
    </xf>
    <xf numFmtId="0" fontId="22" fillId="31" borderId="13" xfId="0" applyFont="1" applyFill="1" applyBorder="1" applyAlignment="1">
      <alignment horizontal="right" vertical="center" wrapText="1"/>
    </xf>
    <xf numFmtId="0" fontId="22" fillId="30" borderId="14" xfId="0" applyFont="1" applyFill="1" applyBorder="1" applyAlignment="1">
      <alignment horizontal="left" vertical="center" wrapText="1"/>
    </xf>
    <xf numFmtId="0" fontId="22" fillId="30" borderId="15" xfId="0" applyFont="1" applyFill="1" applyBorder="1" applyAlignment="1">
      <alignment horizontal="left" vertical="center" wrapText="1"/>
    </xf>
    <xf numFmtId="0" fontId="22" fillId="30" borderId="13" xfId="0" applyFont="1" applyFill="1" applyBorder="1" applyAlignment="1">
      <alignment horizontal="left" vertical="center" wrapText="1"/>
    </xf>
    <xf numFmtId="0" fontId="25" fillId="26" borderId="11" xfId="0" applyFont="1" applyFill="1" applyBorder="1" applyAlignment="1">
      <alignment horizontal="center" vertical="center" wrapText="1"/>
    </xf>
    <xf numFmtId="0" fontId="22" fillId="28" borderId="10" xfId="0" applyFont="1" applyFill="1" applyBorder="1" applyAlignment="1">
      <alignment horizontal="right" vertical="center" wrapText="1"/>
    </xf>
    <xf numFmtId="0" fontId="22" fillId="26" borderId="10" xfId="0" applyFont="1" applyFill="1" applyBorder="1" applyAlignment="1">
      <alignment horizontal="center" vertical="center" wrapText="1"/>
    </xf>
    <xf numFmtId="0" fontId="23" fillId="26" borderId="10" xfId="0" applyFont="1" applyFill="1" applyBorder="1" applyAlignment="1">
      <alignment horizontal="center" vertical="center" wrapText="1"/>
    </xf>
    <xf numFmtId="0" fontId="22" fillId="35" borderId="14" xfId="0" quotePrefix="1" applyFont="1" applyFill="1" applyBorder="1" applyAlignment="1">
      <alignment horizontal="right" vertical="center" wrapText="1"/>
    </xf>
    <xf numFmtId="0" fontId="23" fillId="35" borderId="13" xfId="0" applyFont="1" applyFill="1" applyBorder="1" applyAlignment="1">
      <alignment horizontal="right" vertical="center" wrapText="1"/>
    </xf>
    <xf numFmtId="0" fontId="22" fillId="0" borderId="16" xfId="42" quotePrefix="1" applyFont="1" applyBorder="1" applyAlignment="1">
      <alignment horizontal="center" vertical="center" wrapText="1"/>
    </xf>
    <xf numFmtId="0" fontId="22" fillId="36" borderId="10" xfId="42" applyFont="1" applyFill="1" applyBorder="1" applyAlignment="1">
      <alignment horizontal="left" vertical="center" wrapText="1"/>
    </xf>
    <xf numFmtId="0" fontId="22" fillId="37" borderId="14" xfId="42" applyFont="1" applyFill="1" applyBorder="1" applyAlignment="1">
      <alignment horizontal="right" wrapText="1"/>
    </xf>
    <xf numFmtId="0" fontId="22" fillId="37" borderId="15" xfId="42" applyFont="1" applyFill="1" applyBorder="1" applyAlignment="1">
      <alignment horizontal="right" wrapText="1"/>
    </xf>
    <xf numFmtId="0" fontId="23" fillId="37" borderId="13" xfId="0" applyFont="1" applyFill="1" applyBorder="1" applyAlignment="1">
      <alignment horizontal="right" wrapText="1"/>
    </xf>
    <xf numFmtId="1" fontId="22" fillId="31" borderId="14" xfId="0" applyNumberFormat="1" applyFont="1" applyFill="1" applyBorder="1" applyAlignment="1">
      <alignment horizontal="right" vertical="center" wrapText="1"/>
    </xf>
    <xf numFmtId="1" fontId="22" fillId="31" borderId="15" xfId="0" applyNumberFormat="1" applyFont="1" applyFill="1" applyBorder="1" applyAlignment="1">
      <alignment horizontal="right" vertical="center" wrapText="1"/>
    </xf>
    <xf numFmtId="1" fontId="22" fillId="31" borderId="13" xfId="0" applyNumberFormat="1" applyFont="1" applyFill="1" applyBorder="1" applyAlignment="1">
      <alignment horizontal="right" vertical="center" wrapText="1"/>
    </xf>
    <xf numFmtId="0" fontId="22" fillId="34" borderId="14" xfId="0" applyFont="1" applyFill="1" applyBorder="1" applyAlignment="1">
      <alignment horizontal="left" vertical="center" wrapText="1"/>
    </xf>
    <xf numFmtId="0" fontId="22" fillId="34" borderId="15" xfId="0" applyFont="1" applyFill="1" applyBorder="1" applyAlignment="1">
      <alignment horizontal="left" vertical="center" wrapText="1"/>
    </xf>
    <xf numFmtId="0" fontId="22" fillId="34" borderId="13" xfId="0" applyFont="1" applyFill="1" applyBorder="1" applyAlignment="1">
      <alignment horizontal="left" vertical="center" wrapText="1"/>
    </xf>
    <xf numFmtId="0" fontId="22" fillId="24" borderId="10" xfId="42" applyFont="1" applyFill="1" applyBorder="1" applyAlignment="1">
      <alignment horizontal="left" vertical="center" wrapText="1"/>
    </xf>
    <xf numFmtId="0" fontId="22" fillId="24" borderId="10" xfId="0" applyFont="1" applyFill="1" applyBorder="1" applyAlignment="1">
      <alignment vertical="center" wrapText="1"/>
    </xf>
    <xf numFmtId="0" fontId="22" fillId="0" borderId="10" xfId="42" quotePrefix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2" fillId="37" borderId="13" xfId="42" applyFont="1" applyFill="1" applyBorder="1" applyAlignment="1">
      <alignment horizontal="right" wrapText="1"/>
    </xf>
    <xf numFmtId="0" fontId="22" fillId="25" borderId="14" xfId="42" applyFont="1" applyFill="1" applyBorder="1" applyAlignment="1">
      <alignment horizontal="right" wrapText="1"/>
    </xf>
    <xf numFmtId="0" fontId="22" fillId="25" borderId="15" xfId="42" applyFont="1" applyFill="1" applyBorder="1" applyAlignment="1">
      <alignment horizontal="right" wrapText="1"/>
    </xf>
    <xf numFmtId="0" fontId="22" fillId="25" borderId="13" xfId="42" applyFont="1" applyFill="1" applyBorder="1" applyAlignment="1">
      <alignment horizontal="right" wrapText="1"/>
    </xf>
    <xf numFmtId="0" fontId="22" fillId="0" borderId="11" xfId="0" applyFont="1" applyBorder="1" applyAlignment="1">
      <alignment horizontal="center" vertical="center"/>
    </xf>
    <xf numFmtId="0" fontId="22" fillId="24" borderId="15" xfId="0" applyFont="1" applyFill="1" applyBorder="1" applyAlignment="1">
      <alignment horizontal="left" vertical="center" wrapText="1"/>
    </xf>
    <xf numFmtId="0" fontId="23" fillId="24" borderId="15" xfId="0" applyFont="1" applyFill="1" applyBorder="1" applyAlignment="1">
      <alignment horizontal="left"/>
    </xf>
    <xf numFmtId="0" fontId="22" fillId="37" borderId="15" xfId="0" applyFont="1" applyFill="1" applyBorder="1" applyAlignment="1">
      <alignment horizontal="center" vertical="center" wrapText="1"/>
    </xf>
    <xf numFmtId="0" fontId="22" fillId="24" borderId="14" xfId="42" applyFont="1" applyFill="1" applyBorder="1" applyAlignment="1">
      <alignment horizontal="center" vertical="center" wrapText="1"/>
    </xf>
    <xf numFmtId="0" fontId="22" fillId="24" borderId="15" xfId="42" applyFont="1" applyFill="1" applyBorder="1" applyAlignment="1">
      <alignment horizontal="center" vertical="center" wrapText="1"/>
    </xf>
    <xf numFmtId="0" fontId="22" fillId="24" borderId="13" xfId="42" applyFont="1" applyFill="1" applyBorder="1" applyAlignment="1">
      <alignment horizontal="center" vertical="center" wrapText="1"/>
    </xf>
    <xf numFmtId="0" fontId="22" fillId="0" borderId="10" xfId="42" applyFont="1" applyBorder="1" applyAlignment="1">
      <alignment horizontal="center" vertical="center" wrapText="1"/>
    </xf>
    <xf numFmtId="0" fontId="22" fillId="0" borderId="24" xfId="42" applyFont="1" applyBorder="1" applyAlignment="1">
      <alignment horizontal="center" vertical="center" wrapText="1"/>
    </xf>
    <xf numFmtId="0" fontId="22" fillId="0" borderId="25" xfId="42" applyFont="1" applyBorder="1" applyAlignment="1">
      <alignment horizontal="center" vertical="center" wrapText="1"/>
    </xf>
    <xf numFmtId="0" fontId="22" fillId="0" borderId="26" xfId="42" applyFont="1" applyBorder="1" applyAlignment="1">
      <alignment horizontal="center" vertical="center" wrapText="1"/>
    </xf>
    <xf numFmtId="0" fontId="22" fillId="0" borderId="10" xfId="42" applyFont="1" applyBorder="1" applyAlignment="1">
      <alignment horizontal="center" vertical="center" wrapText="1"/>
    </xf>
    <xf numFmtId="0" fontId="27" fillId="36" borderId="21" xfId="42" applyFont="1" applyFill="1" applyBorder="1" applyAlignment="1">
      <alignment horizontal="right" wrapText="1"/>
    </xf>
    <xf numFmtId="0" fontId="27" fillId="36" borderId="27" xfId="42" applyFont="1" applyFill="1" applyBorder="1" applyAlignment="1">
      <alignment horizontal="right" wrapText="1"/>
    </xf>
    <xf numFmtId="0" fontId="27" fillId="36" borderId="17" xfId="42" applyFont="1" applyFill="1" applyBorder="1" applyAlignment="1">
      <alignment horizontal="right" wrapText="1"/>
    </xf>
  </cellXfs>
  <cellStyles count="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Įprastas" xfId="0" builtinId="0"/>
    <cellStyle name="Įprastas 2" xfId="42" xr:uid="{00000000-0005-0000-0000-000023000000}"/>
    <cellStyle name="Įvestis 2" xfId="43" xr:uid="{00000000-0005-0000-0000-000024000000}"/>
    <cellStyle name="Linked Cell" xfId="35" xr:uid="{00000000-0005-0000-0000-000025000000}"/>
    <cellStyle name="Neutral" xfId="36" xr:uid="{00000000-0005-0000-0000-000026000000}"/>
    <cellStyle name="Note" xfId="37" xr:uid="{00000000-0005-0000-0000-000027000000}"/>
    <cellStyle name="Output" xfId="38" xr:uid="{00000000-0005-0000-0000-000028000000}"/>
    <cellStyle name="Title" xfId="39" xr:uid="{00000000-0005-0000-0000-000029000000}"/>
    <cellStyle name="Total" xfId="40" xr:uid="{00000000-0005-0000-0000-00002A000000}"/>
    <cellStyle name="Warning Text" xfId="41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9"/>
  <sheetViews>
    <sheetView tabSelected="1" workbookViewId="0">
      <selection activeCell="A346" sqref="A346:F346"/>
    </sheetView>
  </sheetViews>
  <sheetFormatPr defaultColWidth="9.140625" defaultRowHeight="15.75" x14ac:dyDescent="0.25"/>
  <cols>
    <col min="1" max="1" width="18" style="16" customWidth="1"/>
    <col min="2" max="2" width="18.5703125" style="16" customWidth="1"/>
    <col min="3" max="3" width="14" style="17" customWidth="1"/>
    <col min="4" max="4" width="43.7109375" style="17" customWidth="1"/>
    <col min="5" max="5" width="12.85546875" style="17" customWidth="1"/>
    <col min="6" max="6" width="13.85546875" style="17" hidden="1" customWidth="1"/>
    <col min="7" max="10" width="9.140625" style="17"/>
    <col min="11" max="16384" width="9.140625" style="2"/>
  </cols>
  <sheetData>
    <row r="1" spans="1:10" x14ac:dyDescent="0.25">
      <c r="D1" s="18" t="s">
        <v>59</v>
      </c>
      <c r="E1" s="18"/>
    </row>
    <row r="2" spans="1:10" x14ac:dyDescent="0.25">
      <c r="D2" s="18" t="s">
        <v>60</v>
      </c>
      <c r="E2" s="18"/>
    </row>
    <row r="3" spans="1:10" x14ac:dyDescent="0.25">
      <c r="D3" s="18" t="s">
        <v>331</v>
      </c>
      <c r="E3" s="18"/>
    </row>
    <row r="4" spans="1:10" x14ac:dyDescent="0.25">
      <c r="D4" s="18" t="s">
        <v>307</v>
      </c>
      <c r="E4" s="18"/>
    </row>
    <row r="5" spans="1:10" s="1" customFormat="1" hidden="1" x14ac:dyDescent="0.25">
      <c r="A5" s="19"/>
      <c r="B5" s="19"/>
      <c r="C5" s="19"/>
      <c r="D5" s="18" t="s">
        <v>115</v>
      </c>
      <c r="E5" s="18"/>
      <c r="F5" s="20"/>
      <c r="G5" s="20"/>
      <c r="H5" s="20"/>
      <c r="I5" s="20"/>
      <c r="J5" s="20"/>
    </row>
    <row r="6" spans="1:10" s="1" customFormat="1" hidden="1" x14ac:dyDescent="0.25">
      <c r="A6" s="19"/>
      <c r="B6" s="19"/>
      <c r="C6" s="19"/>
      <c r="D6" s="18" t="s">
        <v>295</v>
      </c>
      <c r="E6" s="18"/>
      <c r="F6" s="20"/>
      <c r="G6" s="20"/>
      <c r="H6" s="20"/>
      <c r="I6" s="20"/>
      <c r="J6" s="20"/>
    </row>
    <row r="7" spans="1:10" s="1" customFormat="1" hidden="1" x14ac:dyDescent="0.25">
      <c r="A7" s="19"/>
      <c r="B7" s="19"/>
      <c r="C7" s="19"/>
      <c r="D7" s="18" t="s">
        <v>296</v>
      </c>
      <c r="E7" s="18"/>
      <c r="F7" s="20"/>
      <c r="G7" s="20"/>
      <c r="H7" s="20"/>
      <c r="I7" s="20"/>
      <c r="J7" s="20"/>
    </row>
    <row r="8" spans="1:10" s="1" customFormat="1" x14ac:dyDescent="0.25">
      <c r="A8" s="19"/>
      <c r="B8" s="19"/>
      <c r="C8" s="19"/>
      <c r="D8" s="18" t="s">
        <v>330</v>
      </c>
      <c r="E8" s="21"/>
      <c r="F8" s="20"/>
      <c r="G8" s="20"/>
      <c r="H8" s="20"/>
      <c r="I8" s="20"/>
      <c r="J8" s="20"/>
    </row>
    <row r="9" spans="1:10" s="1" customFormat="1" ht="35.25" customHeight="1" x14ac:dyDescent="0.25">
      <c r="A9" s="184" t="s">
        <v>346</v>
      </c>
      <c r="B9" s="185"/>
      <c r="C9" s="185"/>
      <c r="D9" s="185"/>
      <c r="E9" s="185"/>
      <c r="F9" s="185"/>
      <c r="G9" s="20"/>
      <c r="H9" s="20"/>
      <c r="I9" s="20"/>
      <c r="J9" s="20"/>
    </row>
    <row r="10" spans="1:10" s="1" customFormat="1" ht="18.75" customHeight="1" x14ac:dyDescent="0.25">
      <c r="A10" s="6"/>
      <c r="B10" s="22"/>
      <c r="C10" s="22"/>
      <c r="D10" s="7"/>
      <c r="E10" s="23" t="s">
        <v>88</v>
      </c>
      <c r="F10" s="20"/>
      <c r="G10" s="20"/>
      <c r="H10" s="20"/>
      <c r="I10" s="20"/>
      <c r="J10" s="20"/>
    </row>
    <row r="11" spans="1:10" x14ac:dyDescent="0.25">
      <c r="A11" s="174" t="s">
        <v>58</v>
      </c>
      <c r="B11" s="174" t="s">
        <v>61</v>
      </c>
      <c r="C11" s="174" t="s">
        <v>84</v>
      </c>
      <c r="D11" s="174" t="s">
        <v>25</v>
      </c>
      <c r="E11" s="175" t="s">
        <v>0</v>
      </c>
      <c r="F11" s="25" t="s">
        <v>117</v>
      </c>
    </row>
    <row r="12" spans="1:10" x14ac:dyDescent="0.25">
      <c r="A12" s="174"/>
      <c r="B12" s="174"/>
      <c r="C12" s="174"/>
      <c r="D12" s="174"/>
      <c r="E12" s="156"/>
      <c r="F12" s="175" t="s">
        <v>118</v>
      </c>
    </row>
    <row r="13" spans="1:10" ht="17.25" customHeight="1" x14ac:dyDescent="0.25">
      <c r="A13" s="174"/>
      <c r="B13" s="174"/>
      <c r="C13" s="174"/>
      <c r="D13" s="174"/>
      <c r="E13" s="156"/>
      <c r="F13" s="156"/>
    </row>
    <row r="14" spans="1:10" ht="15" customHeight="1" x14ac:dyDescent="0.25">
      <c r="A14" s="174"/>
      <c r="B14" s="174"/>
      <c r="C14" s="174"/>
      <c r="D14" s="174"/>
      <c r="E14" s="157"/>
      <c r="F14" s="157"/>
    </row>
    <row r="15" spans="1:10" ht="16.5" customHeight="1" x14ac:dyDescent="0.25">
      <c r="A15" s="26">
        <v>1</v>
      </c>
      <c r="B15" s="26">
        <v>2</v>
      </c>
      <c r="C15" s="26">
        <v>3</v>
      </c>
      <c r="D15" s="26">
        <v>4</v>
      </c>
      <c r="E15" s="27">
        <v>5</v>
      </c>
      <c r="F15" s="27">
        <v>6</v>
      </c>
    </row>
    <row r="16" spans="1:10" ht="36.75" customHeight="1" x14ac:dyDescent="0.25">
      <c r="A16" s="186" t="s">
        <v>334</v>
      </c>
      <c r="B16" s="187"/>
      <c r="C16" s="187"/>
      <c r="D16" s="187"/>
      <c r="E16" s="187"/>
      <c r="F16" s="188"/>
    </row>
    <row r="17" spans="1:6" ht="48" customHeight="1" x14ac:dyDescent="0.25">
      <c r="A17" s="175" t="s">
        <v>74</v>
      </c>
      <c r="B17" s="28" t="s">
        <v>62</v>
      </c>
      <c r="C17" s="9" t="s">
        <v>26</v>
      </c>
      <c r="D17" s="29" t="s">
        <v>63</v>
      </c>
      <c r="E17" s="56">
        <v>24368</v>
      </c>
      <c r="F17" s="30">
        <v>0</v>
      </c>
    </row>
    <row r="18" spans="1:6" ht="31.5" x14ac:dyDescent="0.25">
      <c r="A18" s="156"/>
      <c r="B18" s="8" t="s">
        <v>2</v>
      </c>
      <c r="C18" s="9" t="s">
        <v>27</v>
      </c>
      <c r="D18" s="9" t="s">
        <v>28</v>
      </c>
      <c r="E18" s="56">
        <v>1317</v>
      </c>
      <c r="F18" s="30">
        <v>0</v>
      </c>
    </row>
    <row r="19" spans="1:6" ht="31.5" x14ac:dyDescent="0.25">
      <c r="A19" s="156"/>
      <c r="B19" s="8" t="s">
        <v>4</v>
      </c>
      <c r="C19" s="9" t="s">
        <v>27</v>
      </c>
      <c r="D19" s="9" t="s">
        <v>28</v>
      </c>
      <c r="E19" s="56">
        <v>435</v>
      </c>
      <c r="F19" s="30">
        <v>0</v>
      </c>
    </row>
    <row r="20" spans="1:6" ht="31.5" x14ac:dyDescent="0.25">
      <c r="A20" s="156"/>
      <c r="B20" s="8" t="s">
        <v>5</v>
      </c>
      <c r="C20" s="9" t="s">
        <v>27</v>
      </c>
      <c r="D20" s="9" t="s">
        <v>28</v>
      </c>
      <c r="E20" s="56">
        <v>7056</v>
      </c>
      <c r="F20" s="30">
        <v>0</v>
      </c>
    </row>
    <row r="21" spans="1:6" ht="31.5" x14ac:dyDescent="0.25">
      <c r="A21" s="156"/>
      <c r="B21" s="8" t="s">
        <v>6</v>
      </c>
      <c r="C21" s="9" t="s">
        <v>27</v>
      </c>
      <c r="D21" s="9" t="s">
        <v>28</v>
      </c>
      <c r="E21" s="56">
        <v>3183</v>
      </c>
      <c r="F21" s="30">
        <v>0</v>
      </c>
    </row>
    <row r="22" spans="1:6" ht="31.5" hidden="1" x14ac:dyDescent="0.25">
      <c r="A22" s="156"/>
      <c r="B22" s="28" t="s">
        <v>8</v>
      </c>
      <c r="C22" s="9" t="s">
        <v>27</v>
      </c>
      <c r="D22" s="9" t="s">
        <v>28</v>
      </c>
      <c r="E22" s="56">
        <v>0</v>
      </c>
      <c r="F22" s="30">
        <v>0</v>
      </c>
    </row>
    <row r="23" spans="1:6" ht="31.5" x14ac:dyDescent="0.25">
      <c r="A23" s="156"/>
      <c r="B23" s="8" t="s">
        <v>7</v>
      </c>
      <c r="C23" s="9" t="s">
        <v>27</v>
      </c>
      <c r="D23" s="9" t="s">
        <v>28</v>
      </c>
      <c r="E23" s="56">
        <v>5974</v>
      </c>
      <c r="F23" s="30">
        <v>0</v>
      </c>
    </row>
    <row r="24" spans="1:6" ht="31.5" x14ac:dyDescent="0.25">
      <c r="A24" s="156"/>
      <c r="B24" s="8" t="s">
        <v>132</v>
      </c>
      <c r="C24" s="9" t="s">
        <v>27</v>
      </c>
      <c r="D24" s="9" t="s">
        <v>28</v>
      </c>
      <c r="E24" s="56">
        <v>812</v>
      </c>
      <c r="F24" s="30">
        <v>0</v>
      </c>
    </row>
    <row r="25" spans="1:6" ht="31.5" x14ac:dyDescent="0.25">
      <c r="A25" s="156"/>
      <c r="B25" s="8" t="s">
        <v>9</v>
      </c>
      <c r="C25" s="9" t="s">
        <v>27</v>
      </c>
      <c r="D25" s="9" t="s">
        <v>28</v>
      </c>
      <c r="E25" s="56">
        <v>9221</v>
      </c>
      <c r="F25" s="30">
        <v>0</v>
      </c>
    </row>
    <row r="26" spans="1:6" ht="31.5" x14ac:dyDescent="0.25">
      <c r="A26" s="156"/>
      <c r="B26" s="8" t="s">
        <v>12</v>
      </c>
      <c r="C26" s="9" t="s">
        <v>27</v>
      </c>
      <c r="D26" s="9" t="s">
        <v>28</v>
      </c>
      <c r="E26" s="56">
        <v>3366</v>
      </c>
      <c r="F26" s="30">
        <v>0</v>
      </c>
    </row>
    <row r="27" spans="1:6" ht="31.5" x14ac:dyDescent="0.25">
      <c r="A27" s="157"/>
      <c r="B27" s="8" t="s">
        <v>13</v>
      </c>
      <c r="C27" s="9" t="s">
        <v>27</v>
      </c>
      <c r="D27" s="29" t="s">
        <v>64</v>
      </c>
      <c r="E27" s="56">
        <v>26</v>
      </c>
      <c r="F27" s="30">
        <v>0</v>
      </c>
    </row>
    <row r="28" spans="1:6" ht="19.5" customHeight="1" x14ac:dyDescent="0.25">
      <c r="A28" s="151" t="s">
        <v>75</v>
      </c>
      <c r="B28" s="178"/>
      <c r="C28" s="178"/>
      <c r="D28" s="179"/>
      <c r="E28" s="133">
        <f>SUM(E17:E27)</f>
        <v>55758</v>
      </c>
      <c r="F28" s="31">
        <f>SUM(F17:F27)</f>
        <v>0</v>
      </c>
    </row>
    <row r="29" spans="1:6" ht="62.25" customHeight="1" x14ac:dyDescent="0.25">
      <c r="A29" s="11" t="s">
        <v>73</v>
      </c>
      <c r="B29" s="32" t="s">
        <v>23</v>
      </c>
      <c r="C29" s="33" t="s">
        <v>29</v>
      </c>
      <c r="D29" s="33" t="s">
        <v>30</v>
      </c>
      <c r="E29" s="132">
        <v>1272</v>
      </c>
      <c r="F29" s="30">
        <v>0</v>
      </c>
    </row>
    <row r="30" spans="1:6" x14ac:dyDescent="0.25">
      <c r="A30" s="151" t="s">
        <v>76</v>
      </c>
      <c r="B30" s="178"/>
      <c r="C30" s="178"/>
      <c r="D30" s="179"/>
      <c r="E30" s="133">
        <f>SUM(E29)</f>
        <v>1272</v>
      </c>
      <c r="F30" s="31">
        <v>0</v>
      </c>
    </row>
    <row r="31" spans="1:6" ht="31.5" hidden="1" x14ac:dyDescent="0.25">
      <c r="A31" s="175" t="s">
        <v>77</v>
      </c>
      <c r="B31" s="8" t="s">
        <v>3</v>
      </c>
      <c r="C31" s="9" t="s">
        <v>31</v>
      </c>
      <c r="D31" s="9" t="s">
        <v>65</v>
      </c>
      <c r="E31" s="56"/>
      <c r="F31" s="30">
        <v>0</v>
      </c>
    </row>
    <row r="32" spans="1:6" ht="31.5" hidden="1" x14ac:dyDescent="0.25">
      <c r="A32" s="156"/>
      <c r="B32" s="8" t="s">
        <v>6</v>
      </c>
      <c r="C32" s="9" t="s">
        <v>31</v>
      </c>
      <c r="D32" s="29" t="s">
        <v>65</v>
      </c>
      <c r="E32" s="56"/>
      <c r="F32" s="30">
        <v>0</v>
      </c>
    </row>
    <row r="33" spans="1:6" ht="100.7" hidden="1" customHeight="1" x14ac:dyDescent="0.25">
      <c r="A33" s="156"/>
      <c r="B33" s="8" t="s">
        <v>13</v>
      </c>
      <c r="C33" s="9" t="s">
        <v>32</v>
      </c>
      <c r="D33" s="29" t="s">
        <v>66</v>
      </c>
      <c r="E33" s="56"/>
      <c r="F33" s="30">
        <v>0</v>
      </c>
    </row>
    <row r="34" spans="1:6" ht="26.25" customHeight="1" x14ac:dyDescent="0.25">
      <c r="A34" s="156"/>
      <c r="B34" s="8" t="s">
        <v>14</v>
      </c>
      <c r="C34" s="9" t="s">
        <v>33</v>
      </c>
      <c r="D34" s="139" t="s">
        <v>34</v>
      </c>
      <c r="E34" s="56">
        <v>44096</v>
      </c>
      <c r="F34" s="30">
        <v>0</v>
      </c>
    </row>
    <row r="35" spans="1:6" ht="31.5" hidden="1" x14ac:dyDescent="0.25">
      <c r="A35" s="156"/>
      <c r="B35" s="8" t="s">
        <v>15</v>
      </c>
      <c r="C35" s="9" t="s">
        <v>35</v>
      </c>
      <c r="D35" s="9" t="s">
        <v>36</v>
      </c>
      <c r="E35" s="56"/>
      <c r="F35" s="30">
        <v>0</v>
      </c>
    </row>
    <row r="36" spans="1:6" ht="57.75" customHeight="1" x14ac:dyDescent="0.25">
      <c r="A36" s="156"/>
      <c r="B36" s="32" t="s">
        <v>22</v>
      </c>
      <c r="C36" s="33" t="s">
        <v>37</v>
      </c>
      <c r="D36" s="33" t="s">
        <v>38</v>
      </c>
      <c r="E36" s="132">
        <v>3695</v>
      </c>
      <c r="F36" s="30">
        <v>0</v>
      </c>
    </row>
    <row r="37" spans="1:6" ht="27.2" customHeight="1" x14ac:dyDescent="0.25">
      <c r="A37" s="180" t="s">
        <v>78</v>
      </c>
      <c r="B37" s="181"/>
      <c r="C37" s="181"/>
      <c r="D37" s="181"/>
      <c r="E37" s="133">
        <f>SUM(E31:E36)</f>
        <v>47791</v>
      </c>
      <c r="F37" s="31">
        <v>0</v>
      </c>
    </row>
    <row r="38" spans="1:6" ht="54" customHeight="1" x14ac:dyDescent="0.25">
      <c r="A38" s="175" t="s">
        <v>79</v>
      </c>
      <c r="B38" s="8" t="s">
        <v>16</v>
      </c>
      <c r="C38" s="9" t="s">
        <v>39</v>
      </c>
      <c r="D38" s="29" t="s">
        <v>68</v>
      </c>
      <c r="E38" s="56">
        <v>15</v>
      </c>
      <c r="F38" s="30">
        <v>0</v>
      </c>
    </row>
    <row r="39" spans="1:6" ht="31.5" hidden="1" x14ac:dyDescent="0.25">
      <c r="A39" s="156"/>
      <c r="B39" s="177" t="s">
        <v>17</v>
      </c>
      <c r="C39" s="9" t="s">
        <v>40</v>
      </c>
      <c r="D39" s="9" t="s">
        <v>41</v>
      </c>
      <c r="E39" s="56"/>
      <c r="F39" s="30">
        <v>0</v>
      </c>
    </row>
    <row r="40" spans="1:6" ht="49.5" customHeight="1" x14ac:dyDescent="0.25">
      <c r="A40" s="156"/>
      <c r="B40" s="157"/>
      <c r="C40" s="9" t="s">
        <v>39</v>
      </c>
      <c r="D40" s="29" t="s">
        <v>68</v>
      </c>
      <c r="E40" s="56">
        <v>18900</v>
      </c>
      <c r="F40" s="30">
        <v>0</v>
      </c>
    </row>
    <row r="41" spans="1:6" ht="63" hidden="1" x14ac:dyDescent="0.25">
      <c r="A41" s="156"/>
      <c r="B41" s="8" t="s">
        <v>147</v>
      </c>
      <c r="C41" s="9" t="s">
        <v>39</v>
      </c>
      <c r="D41" s="29" t="s">
        <v>68</v>
      </c>
      <c r="E41" s="56"/>
      <c r="F41" s="30">
        <v>0</v>
      </c>
    </row>
    <row r="42" spans="1:6" ht="58.5" customHeight="1" x14ac:dyDescent="0.25">
      <c r="A42" s="156"/>
      <c r="B42" s="8" t="s">
        <v>18</v>
      </c>
      <c r="C42" s="9" t="s">
        <v>42</v>
      </c>
      <c r="D42" s="29" t="s">
        <v>69</v>
      </c>
      <c r="E42" s="56">
        <v>19048</v>
      </c>
      <c r="F42" s="30"/>
    </row>
    <row r="43" spans="1:6" ht="31.5" hidden="1" x14ac:dyDescent="0.25">
      <c r="A43" s="156"/>
      <c r="B43" s="177" t="s">
        <v>131</v>
      </c>
      <c r="C43" s="9" t="s">
        <v>40</v>
      </c>
      <c r="D43" s="9" t="s">
        <v>41</v>
      </c>
      <c r="E43" s="56"/>
      <c r="F43" s="30">
        <v>0</v>
      </c>
    </row>
    <row r="44" spans="1:6" ht="53.25" customHeight="1" x14ac:dyDescent="0.25">
      <c r="A44" s="156"/>
      <c r="B44" s="157"/>
      <c r="C44" s="9" t="s">
        <v>39</v>
      </c>
      <c r="D44" s="9" t="s">
        <v>68</v>
      </c>
      <c r="E44" s="56">
        <v>5586</v>
      </c>
      <c r="F44" s="30"/>
    </row>
    <row r="45" spans="1:6" ht="36.6" customHeight="1" x14ac:dyDescent="0.25">
      <c r="A45" s="156"/>
      <c r="B45" s="182" t="s">
        <v>19</v>
      </c>
      <c r="C45" s="9" t="s">
        <v>43</v>
      </c>
      <c r="D45" s="9" t="s">
        <v>44</v>
      </c>
      <c r="E45" s="56">
        <v>26758</v>
      </c>
      <c r="F45" s="30">
        <v>0</v>
      </c>
    </row>
    <row r="46" spans="1:6" ht="45.6" hidden="1" customHeight="1" x14ac:dyDescent="0.25">
      <c r="A46" s="156"/>
      <c r="B46" s="182"/>
      <c r="C46" s="29" t="s">
        <v>70</v>
      </c>
      <c r="D46" s="29" t="s">
        <v>71</v>
      </c>
      <c r="E46" s="56"/>
      <c r="F46" s="30"/>
    </row>
    <row r="47" spans="1:6" ht="28.9" hidden="1" customHeight="1" x14ac:dyDescent="0.25">
      <c r="A47" s="156"/>
      <c r="B47" s="183"/>
      <c r="C47" s="9" t="s">
        <v>45</v>
      </c>
      <c r="D47" s="9" t="s">
        <v>46</v>
      </c>
      <c r="E47" s="56"/>
      <c r="F47" s="30">
        <v>0</v>
      </c>
    </row>
    <row r="48" spans="1:6" ht="28.9" hidden="1" customHeight="1" x14ac:dyDescent="0.25">
      <c r="A48" s="156"/>
      <c r="B48" s="8" t="s">
        <v>148</v>
      </c>
      <c r="C48" s="9" t="s">
        <v>40</v>
      </c>
      <c r="D48" s="9" t="s">
        <v>41</v>
      </c>
      <c r="E48" s="56"/>
      <c r="F48" s="30"/>
    </row>
    <row r="49" spans="1:6" ht="40.5" customHeight="1" x14ac:dyDescent="0.25">
      <c r="A49" s="156"/>
      <c r="B49" s="8" t="s">
        <v>124</v>
      </c>
      <c r="C49" s="9" t="s">
        <v>40</v>
      </c>
      <c r="D49" s="9" t="s">
        <v>41</v>
      </c>
      <c r="E49" s="56">
        <v>9415</v>
      </c>
      <c r="F49" s="30"/>
    </row>
    <row r="50" spans="1:6" ht="31.5" x14ac:dyDescent="0.25">
      <c r="A50" s="156"/>
      <c r="B50" s="8" t="s">
        <v>20</v>
      </c>
      <c r="C50" s="9" t="s">
        <v>47</v>
      </c>
      <c r="D50" s="9" t="s">
        <v>48</v>
      </c>
      <c r="E50" s="56">
        <v>58149</v>
      </c>
      <c r="F50" s="30"/>
    </row>
    <row r="51" spans="1:6" ht="31.5" x14ac:dyDescent="0.25">
      <c r="A51" s="156"/>
      <c r="B51" s="28" t="s">
        <v>62</v>
      </c>
      <c r="C51" s="32" t="s">
        <v>332</v>
      </c>
      <c r="D51" s="9" t="s">
        <v>333</v>
      </c>
      <c r="E51" s="56">
        <v>935</v>
      </c>
      <c r="F51" s="30"/>
    </row>
    <row r="52" spans="1:6" ht="34.5" customHeight="1" x14ac:dyDescent="0.25">
      <c r="A52" s="156"/>
      <c r="B52" s="177" t="s">
        <v>21</v>
      </c>
      <c r="C52" s="9" t="s">
        <v>49</v>
      </c>
      <c r="D52" s="9" t="s">
        <v>50</v>
      </c>
      <c r="E52" s="56">
        <v>1000</v>
      </c>
      <c r="F52" s="30">
        <v>0</v>
      </c>
    </row>
    <row r="53" spans="1:6" ht="31.5" hidden="1" x14ac:dyDescent="0.25">
      <c r="A53" s="157"/>
      <c r="B53" s="156"/>
      <c r="C53" s="33" t="s">
        <v>51</v>
      </c>
      <c r="D53" s="33" t="s">
        <v>52</v>
      </c>
      <c r="E53" s="56"/>
      <c r="F53" s="30">
        <v>0</v>
      </c>
    </row>
    <row r="54" spans="1:6" ht="22.5" customHeight="1" x14ac:dyDescent="0.25">
      <c r="A54" s="151" t="s">
        <v>90</v>
      </c>
      <c r="B54" s="178"/>
      <c r="C54" s="178"/>
      <c r="D54" s="179"/>
      <c r="E54" s="133">
        <f>SUM(E38:E53)</f>
        <v>139806</v>
      </c>
      <c r="F54" s="31">
        <f>SUM(F38:F53)</f>
        <v>0</v>
      </c>
    </row>
    <row r="55" spans="1:6" ht="31.5" x14ac:dyDescent="0.25">
      <c r="A55" s="175" t="s">
        <v>80</v>
      </c>
      <c r="B55" s="28" t="s">
        <v>62</v>
      </c>
      <c r="C55" s="9" t="s">
        <v>53</v>
      </c>
      <c r="D55" s="29" t="s">
        <v>72</v>
      </c>
      <c r="E55" s="56">
        <v>27967</v>
      </c>
      <c r="F55" s="30">
        <v>0</v>
      </c>
    </row>
    <row r="56" spans="1:6" ht="50.25" customHeight="1" x14ac:dyDescent="0.25">
      <c r="A56" s="157"/>
      <c r="B56" s="32" t="s">
        <v>24</v>
      </c>
      <c r="C56" s="33" t="s">
        <v>54</v>
      </c>
      <c r="D56" s="33" t="s">
        <v>55</v>
      </c>
      <c r="E56" s="132">
        <v>61403</v>
      </c>
      <c r="F56" s="30">
        <v>0</v>
      </c>
    </row>
    <row r="57" spans="1:6" ht="22.15" customHeight="1" x14ac:dyDescent="0.25">
      <c r="A57" s="180" t="s">
        <v>81</v>
      </c>
      <c r="B57" s="181"/>
      <c r="C57" s="181"/>
      <c r="D57" s="181"/>
      <c r="E57" s="133">
        <f>SUM(E55:E56)</f>
        <v>89370</v>
      </c>
      <c r="F57" s="31">
        <f>SUM(F55:F56)</f>
        <v>0</v>
      </c>
    </row>
    <row r="58" spans="1:6" ht="31.15" customHeight="1" x14ac:dyDescent="0.25">
      <c r="A58" s="174" t="s">
        <v>82</v>
      </c>
      <c r="B58" s="8" t="s">
        <v>8</v>
      </c>
      <c r="C58" s="9" t="s">
        <v>56</v>
      </c>
      <c r="D58" s="9" t="s">
        <v>57</v>
      </c>
      <c r="E58" s="56">
        <v>1339</v>
      </c>
      <c r="F58" s="30">
        <v>0</v>
      </c>
    </row>
    <row r="59" spans="1:6" ht="37.5" customHeight="1" x14ac:dyDescent="0.25">
      <c r="A59" s="174"/>
      <c r="B59" s="8" t="s">
        <v>10</v>
      </c>
      <c r="C59" s="9" t="s">
        <v>56</v>
      </c>
      <c r="D59" s="9" t="s">
        <v>57</v>
      </c>
      <c r="E59" s="56">
        <v>7525</v>
      </c>
      <c r="F59" s="30">
        <v>0</v>
      </c>
    </row>
    <row r="60" spans="1:6" ht="31.5" x14ac:dyDescent="0.25">
      <c r="A60" s="174"/>
      <c r="B60" s="32" t="s">
        <v>11</v>
      </c>
      <c r="C60" s="33" t="s">
        <v>56</v>
      </c>
      <c r="D60" s="33" t="s">
        <v>57</v>
      </c>
      <c r="E60" s="56">
        <v>266</v>
      </c>
      <c r="F60" s="30">
        <v>0</v>
      </c>
    </row>
    <row r="61" spans="1:6" x14ac:dyDescent="0.25">
      <c r="A61" s="180" t="s">
        <v>83</v>
      </c>
      <c r="B61" s="181"/>
      <c r="C61" s="181"/>
      <c r="D61" s="181"/>
      <c r="E61" s="133">
        <f>SUM(E58:E60)</f>
        <v>9130</v>
      </c>
      <c r="F61" s="31">
        <v>0</v>
      </c>
    </row>
    <row r="62" spans="1:6" ht="24" customHeight="1" x14ac:dyDescent="0.25">
      <c r="A62" s="204" t="s">
        <v>1</v>
      </c>
      <c r="B62" s="205"/>
      <c r="C62" s="205"/>
      <c r="D62" s="206"/>
      <c r="E62" s="131">
        <f>SUM(E28+E30++E37+E54+E57+E61)</f>
        <v>343127</v>
      </c>
      <c r="F62" s="35">
        <f>SUM(F28+F30++F37+F54+F57+F61)</f>
        <v>0</v>
      </c>
    </row>
    <row r="63" spans="1:6" ht="36.75" customHeight="1" x14ac:dyDescent="0.25">
      <c r="A63" s="194" t="s">
        <v>335</v>
      </c>
      <c r="B63" s="190"/>
      <c r="C63" s="190"/>
      <c r="D63" s="190"/>
      <c r="E63" s="190"/>
      <c r="F63" s="195"/>
    </row>
    <row r="64" spans="1:6" ht="36.75" hidden="1" customHeight="1" x14ac:dyDescent="0.25">
      <c r="A64" s="196" t="s">
        <v>82</v>
      </c>
      <c r="B64" s="198" t="s">
        <v>62</v>
      </c>
      <c r="C64" s="37" t="s">
        <v>112</v>
      </c>
      <c r="D64" s="29" t="s">
        <v>113</v>
      </c>
      <c r="E64" s="10">
        <v>0</v>
      </c>
      <c r="F64" s="38"/>
    </row>
    <row r="65" spans="1:6" ht="23.25" hidden="1" customHeight="1" x14ac:dyDescent="0.25">
      <c r="A65" s="197"/>
      <c r="B65" s="157"/>
      <c r="C65" s="207" t="s">
        <v>114</v>
      </c>
      <c r="D65" s="208"/>
      <c r="E65" s="39">
        <f>SUM(E64)</f>
        <v>0</v>
      </c>
      <c r="F65" s="35">
        <f>SUM(F64)</f>
        <v>0</v>
      </c>
    </row>
    <row r="66" spans="1:6" ht="50.25" hidden="1" customHeight="1" x14ac:dyDescent="0.25">
      <c r="A66" s="175" t="s">
        <v>85</v>
      </c>
      <c r="B66" s="198" t="s">
        <v>62</v>
      </c>
      <c r="C66" s="9" t="s">
        <v>91</v>
      </c>
      <c r="D66" s="9" t="s">
        <v>92</v>
      </c>
      <c r="E66" s="34">
        <v>0</v>
      </c>
      <c r="F66" s="40"/>
    </row>
    <row r="67" spans="1:6" ht="50.25" hidden="1" customHeight="1" x14ac:dyDescent="0.25">
      <c r="A67" s="176"/>
      <c r="B67" s="156"/>
      <c r="C67" s="9" t="s">
        <v>91</v>
      </c>
      <c r="D67" s="9" t="s">
        <v>92</v>
      </c>
      <c r="E67" s="34">
        <v>0</v>
      </c>
      <c r="F67" s="40">
        <v>0</v>
      </c>
    </row>
    <row r="68" spans="1:6" ht="60" hidden="1" customHeight="1" x14ac:dyDescent="0.25">
      <c r="A68" s="176"/>
      <c r="B68" s="156"/>
      <c r="C68" s="41" t="s">
        <v>119</v>
      </c>
      <c r="D68" s="41" t="s">
        <v>120</v>
      </c>
      <c r="E68" s="34">
        <v>0</v>
      </c>
      <c r="F68" s="40"/>
    </row>
    <row r="69" spans="1:6" ht="50.25" hidden="1" customHeight="1" x14ac:dyDescent="0.25">
      <c r="A69" s="176"/>
      <c r="B69" s="156"/>
      <c r="C69" s="41" t="s">
        <v>91</v>
      </c>
      <c r="D69" s="9" t="s">
        <v>143</v>
      </c>
      <c r="E69" s="34">
        <v>0</v>
      </c>
      <c r="F69" s="40"/>
    </row>
    <row r="70" spans="1:6" ht="60.75" customHeight="1" x14ac:dyDescent="0.25">
      <c r="A70" s="176"/>
      <c r="B70" s="156"/>
      <c r="C70" s="15" t="s">
        <v>342</v>
      </c>
      <c r="D70" s="124" t="s">
        <v>343</v>
      </c>
      <c r="E70" s="34">
        <v>29796</v>
      </c>
      <c r="F70" s="40">
        <v>0</v>
      </c>
    </row>
    <row r="71" spans="1:6" ht="35.25" customHeight="1" x14ac:dyDescent="0.25">
      <c r="A71" s="176"/>
      <c r="B71" s="156"/>
      <c r="C71" s="15" t="s">
        <v>344</v>
      </c>
      <c r="D71" s="42" t="s">
        <v>345</v>
      </c>
      <c r="E71" s="10">
        <v>17000</v>
      </c>
      <c r="F71" s="43"/>
    </row>
    <row r="72" spans="1:6" ht="39.75" hidden="1" customHeight="1" x14ac:dyDescent="0.25">
      <c r="A72" s="172"/>
      <c r="B72" s="157"/>
      <c r="C72" s="29" t="s">
        <v>110</v>
      </c>
      <c r="D72" s="9" t="s">
        <v>111</v>
      </c>
      <c r="E72" s="34">
        <v>0</v>
      </c>
      <c r="F72" s="40"/>
    </row>
    <row r="73" spans="1:6" x14ac:dyDescent="0.25">
      <c r="A73" s="199" t="s">
        <v>86</v>
      </c>
      <c r="B73" s="200"/>
      <c r="C73" s="200"/>
      <c r="D73" s="201"/>
      <c r="E73" s="134">
        <f>SUM(E66:E72)</f>
        <v>46796</v>
      </c>
      <c r="F73" s="45">
        <f>SUM(F65:F72)</f>
        <v>0</v>
      </c>
    </row>
    <row r="74" spans="1:6" ht="39" customHeight="1" x14ac:dyDescent="0.25">
      <c r="A74" s="194" t="s">
        <v>336</v>
      </c>
      <c r="B74" s="202"/>
      <c r="C74" s="202"/>
      <c r="D74" s="202"/>
      <c r="E74" s="202"/>
      <c r="F74" s="203"/>
    </row>
    <row r="75" spans="1:6" ht="70.5" customHeight="1" x14ac:dyDescent="0.25">
      <c r="A75" s="175" t="s">
        <v>80</v>
      </c>
      <c r="B75" s="175" t="s">
        <v>62</v>
      </c>
      <c r="C75" s="37" t="s">
        <v>53</v>
      </c>
      <c r="D75" s="29" t="s">
        <v>72</v>
      </c>
      <c r="E75" s="34">
        <v>48049</v>
      </c>
      <c r="F75" s="38"/>
    </row>
    <row r="76" spans="1:6" ht="1.5" hidden="1" customHeight="1" x14ac:dyDescent="0.25">
      <c r="A76" s="172"/>
      <c r="B76" s="172"/>
      <c r="C76" s="37"/>
      <c r="D76" s="9"/>
      <c r="E76" s="10" t="e">
        <f>SUM(#REF!+#REF!)</f>
        <v>#REF!</v>
      </c>
      <c r="F76" s="30"/>
    </row>
    <row r="77" spans="1:6" ht="15.75" customHeight="1" x14ac:dyDescent="0.25">
      <c r="A77" s="199" t="s">
        <v>87</v>
      </c>
      <c r="B77" s="200"/>
      <c r="C77" s="200"/>
      <c r="D77" s="201"/>
      <c r="E77" s="134">
        <f>SUM(E75)</f>
        <v>48049</v>
      </c>
      <c r="F77" s="45">
        <f>SUM(F75:F76)</f>
        <v>0</v>
      </c>
    </row>
    <row r="78" spans="1:6" ht="42" customHeight="1" x14ac:dyDescent="0.25">
      <c r="A78" s="189" t="s">
        <v>347</v>
      </c>
      <c r="B78" s="190"/>
      <c r="C78" s="190"/>
      <c r="D78" s="190"/>
      <c r="E78" s="190"/>
      <c r="F78" s="190"/>
    </row>
    <row r="79" spans="1:6" ht="96.75" customHeight="1" x14ac:dyDescent="0.25">
      <c r="A79" s="175" t="s">
        <v>314</v>
      </c>
      <c r="B79" s="46" t="s">
        <v>309</v>
      </c>
      <c r="C79" s="8" t="s">
        <v>315</v>
      </c>
      <c r="D79" s="9" t="s">
        <v>318</v>
      </c>
      <c r="E79" s="132">
        <v>21276</v>
      </c>
      <c r="F79" s="30">
        <v>0</v>
      </c>
    </row>
    <row r="80" spans="1:6" ht="24.75" hidden="1" customHeight="1" x14ac:dyDescent="0.25">
      <c r="A80" s="164"/>
      <c r="B80" s="47"/>
      <c r="C80" s="13"/>
      <c r="D80" s="14"/>
      <c r="E80" s="10"/>
      <c r="F80" s="30"/>
    </row>
    <row r="81" spans="1:6" ht="35.25" customHeight="1" x14ac:dyDescent="0.25">
      <c r="A81" s="151" t="s">
        <v>323</v>
      </c>
      <c r="B81" s="152"/>
      <c r="C81" s="152"/>
      <c r="D81" s="153"/>
      <c r="E81" s="135">
        <f>SUM(E79:E80)</f>
        <v>21276</v>
      </c>
      <c r="F81" s="49">
        <f>SUM(F79:F79)</f>
        <v>0</v>
      </c>
    </row>
    <row r="82" spans="1:6" ht="48" customHeight="1" x14ac:dyDescent="0.25">
      <c r="A82" s="154" t="s">
        <v>109</v>
      </c>
      <c r="B82" s="158" t="s">
        <v>309</v>
      </c>
      <c r="C82" s="8" t="s">
        <v>96</v>
      </c>
      <c r="D82" s="9" t="s">
        <v>97</v>
      </c>
      <c r="E82" s="56">
        <v>70000</v>
      </c>
      <c r="F82" s="30">
        <v>0</v>
      </c>
    </row>
    <row r="83" spans="1:6" ht="42" customHeight="1" x14ac:dyDescent="0.25">
      <c r="A83" s="155"/>
      <c r="B83" s="176"/>
      <c r="C83" s="8" t="s">
        <v>98</v>
      </c>
      <c r="D83" s="9" t="s">
        <v>99</v>
      </c>
      <c r="E83" s="56">
        <v>1237387</v>
      </c>
      <c r="F83" s="30">
        <v>0</v>
      </c>
    </row>
    <row r="84" spans="1:6" ht="27.75" customHeight="1" x14ac:dyDescent="0.25">
      <c r="A84" s="155"/>
      <c r="B84" s="209" t="s">
        <v>100</v>
      </c>
      <c r="C84" s="210"/>
      <c r="D84" s="211"/>
      <c r="E84" s="116">
        <f>SUM(E82:E83)</f>
        <v>1307387</v>
      </c>
      <c r="F84" s="49">
        <f>SUM(F82:F83)</f>
        <v>0</v>
      </c>
    </row>
    <row r="85" spans="1:6" ht="63" hidden="1" customHeight="1" x14ac:dyDescent="0.25">
      <c r="A85" s="156"/>
      <c r="B85" s="147" t="s">
        <v>309</v>
      </c>
      <c r="C85" s="52" t="s">
        <v>151</v>
      </c>
      <c r="D85" s="53" t="s">
        <v>319</v>
      </c>
      <c r="E85" s="56"/>
      <c r="F85" s="30"/>
    </row>
    <row r="86" spans="1:6" ht="31.5" hidden="1" x14ac:dyDescent="0.25">
      <c r="A86" s="156"/>
      <c r="B86" s="176"/>
      <c r="C86" s="8" t="s">
        <v>154</v>
      </c>
      <c r="D86" s="9" t="s">
        <v>155</v>
      </c>
      <c r="E86" s="10"/>
      <c r="F86" s="30"/>
    </row>
    <row r="87" spans="1:6" ht="31.5" hidden="1" x14ac:dyDescent="0.25">
      <c r="A87" s="156"/>
      <c r="B87" s="142" t="s">
        <v>3</v>
      </c>
      <c r="C87" s="8" t="s">
        <v>27</v>
      </c>
      <c r="D87" s="53" t="s">
        <v>28</v>
      </c>
      <c r="E87" s="56"/>
      <c r="F87" s="57"/>
    </row>
    <row r="88" spans="1:6" ht="36.75" hidden="1" customHeight="1" x14ac:dyDescent="0.25">
      <c r="A88" s="156"/>
      <c r="B88" s="143"/>
      <c r="C88" s="8" t="s">
        <v>154</v>
      </c>
      <c r="D88" s="9" t="s">
        <v>155</v>
      </c>
      <c r="E88" s="10"/>
      <c r="F88" s="30"/>
    </row>
    <row r="89" spans="1:6" hidden="1" x14ac:dyDescent="0.25">
      <c r="A89" s="156"/>
      <c r="B89" s="144" t="s">
        <v>0</v>
      </c>
      <c r="C89" s="145"/>
      <c r="D89" s="146"/>
      <c r="E89" s="54">
        <f>SUM(E87:E88)</f>
        <v>0</v>
      </c>
      <c r="F89" s="54">
        <f>SUM(F87:F88)</f>
        <v>0</v>
      </c>
    </row>
    <row r="90" spans="1:6" ht="31.5" hidden="1" x14ac:dyDescent="0.25">
      <c r="A90" s="156"/>
      <c r="B90" s="11" t="s">
        <v>4</v>
      </c>
      <c r="C90" s="8" t="s">
        <v>27</v>
      </c>
      <c r="D90" s="53" t="s">
        <v>28</v>
      </c>
      <c r="E90" s="56"/>
      <c r="F90" s="30"/>
    </row>
    <row r="91" spans="1:6" hidden="1" x14ac:dyDescent="0.25">
      <c r="A91" s="156"/>
      <c r="B91" s="144" t="s">
        <v>0</v>
      </c>
      <c r="C91" s="145"/>
      <c r="D91" s="146"/>
      <c r="E91" s="54">
        <f>SUM(E90:E90)</f>
        <v>0</v>
      </c>
      <c r="F91" s="54">
        <f>SUM(F90:F90)</f>
        <v>0</v>
      </c>
    </row>
    <row r="92" spans="1:6" ht="47.25" hidden="1" x14ac:dyDescent="0.25">
      <c r="A92" s="156"/>
      <c r="B92" s="147" t="s">
        <v>5</v>
      </c>
      <c r="C92" s="8" t="s">
        <v>156</v>
      </c>
      <c r="D92" s="29" t="s">
        <v>157</v>
      </c>
      <c r="E92" s="10"/>
      <c r="F92" s="30"/>
    </row>
    <row r="93" spans="1:6" ht="31.5" hidden="1" x14ac:dyDescent="0.25">
      <c r="A93" s="156"/>
      <c r="B93" s="148"/>
      <c r="C93" s="8" t="s">
        <v>27</v>
      </c>
      <c r="D93" s="9" t="s">
        <v>28</v>
      </c>
      <c r="E93" s="10"/>
      <c r="F93" s="30"/>
    </row>
    <row r="94" spans="1:6" hidden="1" x14ac:dyDescent="0.25">
      <c r="A94" s="156"/>
      <c r="B94" s="144" t="s">
        <v>0</v>
      </c>
      <c r="C94" s="145"/>
      <c r="D94" s="146"/>
      <c r="E94" s="55">
        <f>SUM(E92:E93)</f>
        <v>0</v>
      </c>
      <c r="F94" s="55">
        <f>SUM(F92:F93)</f>
        <v>0</v>
      </c>
    </row>
    <row r="95" spans="1:6" ht="47.25" hidden="1" x14ac:dyDescent="0.25">
      <c r="A95" s="156"/>
      <c r="B95" s="149" t="s">
        <v>6</v>
      </c>
      <c r="C95" s="8" t="s">
        <v>156</v>
      </c>
      <c r="D95" s="29" t="s">
        <v>157</v>
      </c>
      <c r="E95" s="10">
        <v>0</v>
      </c>
      <c r="F95" s="30"/>
    </row>
    <row r="96" spans="1:6" ht="38.25" hidden="1" customHeight="1" x14ac:dyDescent="0.25">
      <c r="A96" s="156"/>
      <c r="B96" s="150"/>
      <c r="C96" s="8" t="s">
        <v>27</v>
      </c>
      <c r="D96" s="9" t="s">
        <v>28</v>
      </c>
      <c r="E96" s="10"/>
      <c r="F96" s="30"/>
    </row>
    <row r="97" spans="1:6" ht="36" hidden="1" customHeight="1" x14ac:dyDescent="0.25">
      <c r="A97" s="156"/>
      <c r="B97" s="150"/>
      <c r="C97" s="8" t="s">
        <v>154</v>
      </c>
      <c r="D97" s="9" t="s">
        <v>155</v>
      </c>
      <c r="E97" s="10"/>
      <c r="F97" s="30"/>
    </row>
    <row r="98" spans="1:6" hidden="1" x14ac:dyDescent="0.25">
      <c r="A98" s="156"/>
      <c r="B98" s="144" t="s">
        <v>0</v>
      </c>
      <c r="C98" s="145"/>
      <c r="D98" s="146"/>
      <c r="E98" s="54">
        <f>SUM(E95:E97)</f>
        <v>0</v>
      </c>
      <c r="F98" s="55">
        <f>SUM(F95:F97)</f>
        <v>0</v>
      </c>
    </row>
    <row r="99" spans="1:6" ht="40.5" hidden="1" customHeight="1" x14ac:dyDescent="0.25">
      <c r="A99" s="156"/>
      <c r="B99" s="51" t="s">
        <v>7</v>
      </c>
      <c r="C99" s="8" t="s">
        <v>27</v>
      </c>
      <c r="D99" s="9" t="s">
        <v>28</v>
      </c>
      <c r="E99" s="10"/>
      <c r="F99" s="30"/>
    </row>
    <row r="100" spans="1:6" hidden="1" x14ac:dyDescent="0.25">
      <c r="A100" s="156"/>
      <c r="B100" s="144" t="s">
        <v>0</v>
      </c>
      <c r="C100" s="145"/>
      <c r="D100" s="146"/>
      <c r="E100" s="54">
        <f>SUM(E99:E99)</f>
        <v>0</v>
      </c>
      <c r="F100" s="55">
        <f>SUM(F99:F99)</f>
        <v>0</v>
      </c>
    </row>
    <row r="101" spans="1:6" ht="31.5" hidden="1" x14ac:dyDescent="0.25">
      <c r="A101" s="156"/>
      <c r="B101" s="147" t="s">
        <v>8</v>
      </c>
      <c r="C101" s="8" t="s">
        <v>27</v>
      </c>
      <c r="D101" s="9" t="s">
        <v>28</v>
      </c>
      <c r="E101" s="10"/>
      <c r="F101" s="30"/>
    </row>
    <row r="102" spans="1:6" ht="34.5" hidden="1" customHeight="1" x14ac:dyDescent="0.25">
      <c r="A102" s="156"/>
      <c r="B102" s="148"/>
      <c r="C102" s="8" t="s">
        <v>154</v>
      </c>
      <c r="D102" s="9" t="s">
        <v>155</v>
      </c>
      <c r="E102" s="10"/>
      <c r="F102" s="30"/>
    </row>
    <row r="103" spans="1:6" hidden="1" x14ac:dyDescent="0.25">
      <c r="A103" s="156"/>
      <c r="B103" s="144" t="s">
        <v>0</v>
      </c>
      <c r="C103" s="145"/>
      <c r="D103" s="146"/>
      <c r="E103" s="55">
        <f>SUM(E101:E102)</f>
        <v>0</v>
      </c>
      <c r="F103" s="55">
        <f>SUM(F101:F102)</f>
        <v>0</v>
      </c>
    </row>
    <row r="104" spans="1:6" ht="31.5" hidden="1" x14ac:dyDescent="0.25">
      <c r="A104" s="156"/>
      <c r="B104" s="147" t="s">
        <v>9</v>
      </c>
      <c r="C104" s="8" t="s">
        <v>151</v>
      </c>
      <c r="D104" s="9" t="s">
        <v>158</v>
      </c>
      <c r="E104" s="10"/>
      <c r="F104" s="30"/>
    </row>
    <row r="105" spans="1:6" ht="41.25" hidden="1" customHeight="1" x14ac:dyDescent="0.25">
      <c r="A105" s="156"/>
      <c r="B105" s="148"/>
      <c r="C105" s="8" t="s">
        <v>27</v>
      </c>
      <c r="D105" s="9" t="s">
        <v>28</v>
      </c>
      <c r="E105" s="10"/>
      <c r="F105" s="30"/>
    </row>
    <row r="106" spans="1:6" hidden="1" x14ac:dyDescent="0.25">
      <c r="A106" s="156"/>
      <c r="B106" s="144" t="s">
        <v>0</v>
      </c>
      <c r="C106" s="145"/>
      <c r="D106" s="146"/>
      <c r="E106" s="55">
        <f>SUM(E104:E105)</f>
        <v>0</v>
      </c>
      <c r="F106" s="55">
        <f>SUM(F104:F105)</f>
        <v>0</v>
      </c>
    </row>
    <row r="107" spans="1:6" ht="47.25" hidden="1" x14ac:dyDescent="0.25">
      <c r="A107" s="156"/>
      <c r="B107" s="149" t="s">
        <v>159</v>
      </c>
      <c r="C107" s="8" t="s">
        <v>156</v>
      </c>
      <c r="D107" s="29" t="s">
        <v>157</v>
      </c>
      <c r="E107" s="10"/>
      <c r="F107" s="30"/>
    </row>
    <row r="108" spans="1:6" ht="39.75" hidden="1" customHeight="1" x14ac:dyDescent="0.25">
      <c r="A108" s="156"/>
      <c r="B108" s="150"/>
      <c r="C108" s="8" t="s">
        <v>27</v>
      </c>
      <c r="D108" s="9" t="s">
        <v>160</v>
      </c>
      <c r="E108" s="10"/>
      <c r="F108" s="30"/>
    </row>
    <row r="109" spans="1:6" hidden="1" x14ac:dyDescent="0.25">
      <c r="A109" s="156"/>
      <c r="B109" s="144" t="s">
        <v>0</v>
      </c>
      <c r="C109" s="145"/>
      <c r="D109" s="146"/>
      <c r="E109" s="55">
        <f>SUM(E107:E108)</f>
        <v>0</v>
      </c>
      <c r="F109" s="55">
        <f>SUM(F107:F108)</f>
        <v>0</v>
      </c>
    </row>
    <row r="110" spans="1:6" ht="31.5" hidden="1" x14ac:dyDescent="0.25">
      <c r="A110" s="156"/>
      <c r="B110" s="149" t="s">
        <v>10</v>
      </c>
      <c r="C110" s="52" t="s">
        <v>151</v>
      </c>
      <c r="D110" s="53" t="s">
        <v>158</v>
      </c>
      <c r="E110" s="56"/>
      <c r="F110" s="30"/>
    </row>
    <row r="111" spans="1:6" ht="38.25" hidden="1" customHeight="1" x14ac:dyDescent="0.25">
      <c r="A111" s="156"/>
      <c r="B111" s="150"/>
      <c r="C111" s="8" t="s">
        <v>27</v>
      </c>
      <c r="D111" s="9" t="s">
        <v>28</v>
      </c>
      <c r="E111" s="10"/>
      <c r="F111" s="30"/>
    </row>
    <row r="112" spans="1:6" hidden="1" x14ac:dyDescent="0.25">
      <c r="A112" s="156"/>
      <c r="B112" s="144" t="s">
        <v>0</v>
      </c>
      <c r="C112" s="145"/>
      <c r="D112" s="146"/>
      <c r="E112" s="55">
        <f>SUM(E110:E111)</f>
        <v>0</v>
      </c>
      <c r="F112" s="55">
        <f>SUM(F110:F111)</f>
        <v>0</v>
      </c>
    </row>
    <row r="113" spans="1:6" ht="47.25" hidden="1" x14ac:dyDescent="0.25">
      <c r="A113" s="156"/>
      <c r="B113" s="149" t="s">
        <v>11</v>
      </c>
      <c r="C113" s="8" t="s">
        <v>156</v>
      </c>
      <c r="D113" s="29" t="s">
        <v>157</v>
      </c>
      <c r="E113" s="10"/>
      <c r="F113" s="30"/>
    </row>
    <row r="114" spans="1:6" ht="31.5" hidden="1" x14ac:dyDescent="0.25">
      <c r="A114" s="156"/>
      <c r="B114" s="150"/>
      <c r="C114" s="52" t="s">
        <v>27</v>
      </c>
      <c r="D114" s="53" t="s">
        <v>28</v>
      </c>
      <c r="E114" s="56"/>
      <c r="F114" s="30"/>
    </row>
    <row r="115" spans="1:6" hidden="1" x14ac:dyDescent="0.25">
      <c r="A115" s="156"/>
      <c r="B115" s="144" t="s">
        <v>0</v>
      </c>
      <c r="C115" s="145"/>
      <c r="D115" s="146"/>
      <c r="E115" s="55">
        <f>SUM(E113:E114)</f>
        <v>0</v>
      </c>
      <c r="F115" s="55">
        <f>SUM(F113:F114)</f>
        <v>0</v>
      </c>
    </row>
    <row r="116" spans="1:6" ht="47.25" hidden="1" x14ac:dyDescent="0.25">
      <c r="A116" s="156"/>
      <c r="B116" s="149" t="s">
        <v>132</v>
      </c>
      <c r="C116" s="8" t="s">
        <v>156</v>
      </c>
      <c r="D116" s="29" t="s">
        <v>157</v>
      </c>
      <c r="E116" s="10"/>
      <c r="F116" s="30"/>
    </row>
    <row r="117" spans="1:6" ht="31.5" hidden="1" x14ac:dyDescent="0.25">
      <c r="A117" s="156"/>
      <c r="B117" s="150"/>
      <c r="C117" s="8" t="s">
        <v>27</v>
      </c>
      <c r="D117" s="9" t="s">
        <v>28</v>
      </c>
      <c r="E117" s="10"/>
      <c r="F117" s="30"/>
    </row>
    <row r="118" spans="1:6" ht="31.5" hidden="1" x14ac:dyDescent="0.25">
      <c r="A118" s="156"/>
      <c r="B118" s="150"/>
      <c r="C118" s="8" t="s">
        <v>154</v>
      </c>
      <c r="D118" s="9" t="s">
        <v>155</v>
      </c>
      <c r="E118" s="10"/>
      <c r="F118" s="30"/>
    </row>
    <row r="119" spans="1:6" ht="31.5" hidden="1" x14ac:dyDescent="0.25">
      <c r="A119" s="156"/>
      <c r="B119" s="150"/>
      <c r="C119" s="8" t="s">
        <v>149</v>
      </c>
      <c r="D119" s="9" t="s">
        <v>150</v>
      </c>
      <c r="E119" s="10"/>
      <c r="F119" s="30"/>
    </row>
    <row r="120" spans="1:6" ht="31.5" hidden="1" x14ac:dyDescent="0.25">
      <c r="A120" s="156"/>
      <c r="B120" s="150"/>
      <c r="C120" s="8" t="s">
        <v>151</v>
      </c>
      <c r="D120" s="9" t="s">
        <v>158</v>
      </c>
      <c r="E120" s="10"/>
      <c r="F120" s="30"/>
    </row>
    <row r="121" spans="1:6" ht="31.5" hidden="1" x14ac:dyDescent="0.25">
      <c r="A121" s="156"/>
      <c r="B121" s="173"/>
      <c r="C121" s="8" t="s">
        <v>152</v>
      </c>
      <c r="D121" s="9" t="s">
        <v>153</v>
      </c>
      <c r="E121" s="10">
        <v>0</v>
      </c>
      <c r="F121" s="30"/>
    </row>
    <row r="122" spans="1:6" hidden="1" x14ac:dyDescent="0.25">
      <c r="A122" s="156"/>
      <c r="B122" s="144" t="s">
        <v>0</v>
      </c>
      <c r="C122" s="145"/>
      <c r="D122" s="146"/>
      <c r="E122" s="55">
        <f>SUM(E116:E121)</f>
        <v>0</v>
      </c>
      <c r="F122" s="55">
        <f>SUM(F116:F121)</f>
        <v>0</v>
      </c>
    </row>
    <row r="123" spans="1:6" ht="41.25" hidden="1" customHeight="1" x14ac:dyDescent="0.25">
      <c r="A123" s="156"/>
      <c r="B123" s="51" t="s">
        <v>12</v>
      </c>
      <c r="C123" s="8" t="s">
        <v>27</v>
      </c>
      <c r="D123" s="9" t="s">
        <v>28</v>
      </c>
      <c r="E123" s="10"/>
      <c r="F123" s="30"/>
    </row>
    <row r="124" spans="1:6" hidden="1" x14ac:dyDescent="0.25">
      <c r="A124" s="156"/>
      <c r="B124" s="144" t="s">
        <v>0</v>
      </c>
      <c r="C124" s="145"/>
      <c r="D124" s="146"/>
      <c r="E124" s="55">
        <f>SUM(E123:E123)</f>
        <v>0</v>
      </c>
      <c r="F124" s="55">
        <f>SUM(F123:F123)</f>
        <v>0</v>
      </c>
    </row>
    <row r="125" spans="1:6" ht="47.25" hidden="1" x14ac:dyDescent="0.25">
      <c r="A125" s="156"/>
      <c r="B125" s="149" t="s">
        <v>13</v>
      </c>
      <c r="C125" s="8" t="s">
        <v>156</v>
      </c>
      <c r="D125" s="29" t="s">
        <v>157</v>
      </c>
      <c r="E125" s="10"/>
      <c r="F125" s="30"/>
    </row>
    <row r="126" spans="1:6" ht="31.5" hidden="1" x14ac:dyDescent="0.25">
      <c r="A126" s="156"/>
      <c r="B126" s="150"/>
      <c r="C126" s="8" t="s">
        <v>27</v>
      </c>
      <c r="D126" s="9" t="s">
        <v>28</v>
      </c>
      <c r="E126" s="10"/>
      <c r="F126" s="30"/>
    </row>
    <row r="127" spans="1:6" ht="33.75" hidden="1" customHeight="1" x14ac:dyDescent="0.25">
      <c r="A127" s="156"/>
      <c r="B127" s="150"/>
      <c r="C127" s="8" t="s">
        <v>154</v>
      </c>
      <c r="D127" s="9" t="s">
        <v>155</v>
      </c>
      <c r="E127" s="10"/>
      <c r="F127" s="30"/>
    </row>
    <row r="128" spans="1:6" ht="18.75" hidden="1" customHeight="1" x14ac:dyDescent="0.25">
      <c r="A128" s="157"/>
      <c r="B128" s="144" t="s">
        <v>0</v>
      </c>
      <c r="C128" s="145"/>
      <c r="D128" s="146"/>
      <c r="E128" s="55">
        <f>SUM(E125:E127)</f>
        <v>0</v>
      </c>
      <c r="F128" s="55">
        <f>SUM(F125:F127)</f>
        <v>0</v>
      </c>
    </row>
    <row r="129" spans="1:6" ht="18.75" customHeight="1" x14ac:dyDescent="0.25">
      <c r="A129" s="151" t="s">
        <v>161</v>
      </c>
      <c r="B129" s="152"/>
      <c r="C129" s="152"/>
      <c r="D129" s="153"/>
      <c r="E129" s="133">
        <f>SUM(E84+E89+E91+E94+E98+E100+E103+E106+E109+E112+E115+E124+E128)</f>
        <v>1307387</v>
      </c>
      <c r="F129" s="48" t="e">
        <f>SUM(#REF!+F84+F89+F91+F94+F98+F100+F103+F106+F109+F112+F115+F124+F128)</f>
        <v>#REF!</v>
      </c>
    </row>
    <row r="130" spans="1:6" ht="36" hidden="1" customHeight="1" x14ac:dyDescent="0.25">
      <c r="A130" s="58"/>
      <c r="B130" s="36" t="s">
        <v>62</v>
      </c>
      <c r="C130" s="52" t="s">
        <v>256</v>
      </c>
      <c r="D130" s="53" t="s">
        <v>264</v>
      </c>
      <c r="E130" s="56"/>
      <c r="F130" s="31"/>
    </row>
    <row r="131" spans="1:6" ht="18.75" hidden="1" customHeight="1" x14ac:dyDescent="0.25">
      <c r="A131" s="58"/>
      <c r="B131" s="144" t="s">
        <v>0</v>
      </c>
      <c r="C131" s="145"/>
      <c r="D131" s="146"/>
      <c r="E131" s="55">
        <f>SUM(E130:E130)</f>
        <v>0</v>
      </c>
      <c r="F131" s="55">
        <f>SUM(F130:F130)</f>
        <v>0</v>
      </c>
    </row>
    <row r="132" spans="1:6" ht="33.75" hidden="1" customHeight="1" x14ac:dyDescent="0.25">
      <c r="A132" s="176"/>
      <c r="B132" s="47" t="s">
        <v>2</v>
      </c>
      <c r="C132" s="59" t="s">
        <v>31</v>
      </c>
      <c r="D132" s="60" t="s">
        <v>65</v>
      </c>
      <c r="E132" s="10"/>
      <c r="F132" s="30"/>
    </row>
    <row r="133" spans="1:6" hidden="1" x14ac:dyDescent="0.25">
      <c r="A133" s="176"/>
      <c r="B133" s="144" t="s">
        <v>0</v>
      </c>
      <c r="C133" s="145"/>
      <c r="D133" s="146"/>
      <c r="E133" s="55">
        <f>SUM(E132:E132)</f>
        <v>0</v>
      </c>
      <c r="F133" s="55">
        <f>SUM(F132:F132)</f>
        <v>0</v>
      </c>
    </row>
    <row r="134" spans="1:6" ht="47.25" hidden="1" x14ac:dyDescent="0.25">
      <c r="A134" s="176"/>
      <c r="B134" s="51" t="s">
        <v>5</v>
      </c>
      <c r="C134" s="52" t="s">
        <v>31</v>
      </c>
      <c r="D134" s="53" t="s">
        <v>248</v>
      </c>
      <c r="E134" s="56"/>
      <c r="F134" s="30"/>
    </row>
    <row r="135" spans="1:6" hidden="1" x14ac:dyDescent="0.25">
      <c r="A135" s="176"/>
      <c r="B135" s="144" t="s">
        <v>0</v>
      </c>
      <c r="C135" s="145"/>
      <c r="D135" s="146"/>
      <c r="E135" s="55">
        <f>SUM(E134:E134)</f>
        <v>0</v>
      </c>
      <c r="F135" s="55">
        <f>SUM(F134:F134)</f>
        <v>0</v>
      </c>
    </row>
    <row r="136" spans="1:6" ht="31.5" hidden="1" x14ac:dyDescent="0.25">
      <c r="A136" s="176"/>
      <c r="B136" s="51" t="s">
        <v>6</v>
      </c>
      <c r="C136" s="8" t="s">
        <v>31</v>
      </c>
      <c r="D136" s="9" t="s">
        <v>65</v>
      </c>
      <c r="E136" s="10"/>
      <c r="F136" s="30"/>
    </row>
    <row r="137" spans="1:6" hidden="1" x14ac:dyDescent="0.25">
      <c r="A137" s="176"/>
      <c r="B137" s="144" t="s">
        <v>0</v>
      </c>
      <c r="C137" s="145"/>
      <c r="D137" s="146"/>
      <c r="E137" s="55">
        <f>SUM(E136:E136)</f>
        <v>0</v>
      </c>
      <c r="F137" s="55">
        <f>SUM(F136:F136)</f>
        <v>0</v>
      </c>
    </row>
    <row r="138" spans="1:6" ht="31.5" hidden="1" x14ac:dyDescent="0.25">
      <c r="A138" s="176"/>
      <c r="B138" s="51" t="s">
        <v>7</v>
      </c>
      <c r="C138" s="8" t="s">
        <v>31</v>
      </c>
      <c r="D138" s="9" t="s">
        <v>65</v>
      </c>
      <c r="E138" s="10"/>
      <c r="F138" s="30"/>
    </row>
    <row r="139" spans="1:6" hidden="1" x14ac:dyDescent="0.25">
      <c r="A139" s="176"/>
      <c r="B139" s="144" t="s">
        <v>0</v>
      </c>
      <c r="C139" s="145"/>
      <c r="D139" s="146"/>
      <c r="E139" s="55">
        <f>SUM(E138:E138)</f>
        <v>0</v>
      </c>
      <c r="F139" s="55">
        <f>SUM(F138:F138)</f>
        <v>0</v>
      </c>
    </row>
    <row r="140" spans="1:6" ht="31.5" hidden="1" x14ac:dyDescent="0.25">
      <c r="A140" s="176"/>
      <c r="B140" s="51" t="s">
        <v>8</v>
      </c>
      <c r="C140" s="8" t="s">
        <v>31</v>
      </c>
      <c r="D140" s="9" t="s">
        <v>65</v>
      </c>
      <c r="E140" s="10"/>
      <c r="F140" s="30"/>
    </row>
    <row r="141" spans="1:6" hidden="1" x14ac:dyDescent="0.25">
      <c r="A141" s="176"/>
      <c r="B141" s="144" t="s">
        <v>0</v>
      </c>
      <c r="C141" s="145"/>
      <c r="D141" s="146"/>
      <c r="E141" s="54">
        <f>SUM(E140:E140)</f>
        <v>0</v>
      </c>
      <c r="F141" s="55">
        <f>SUM(F140:F140)</f>
        <v>0</v>
      </c>
    </row>
    <row r="142" spans="1:6" ht="72.75" hidden="1" customHeight="1" x14ac:dyDescent="0.25">
      <c r="A142" s="176"/>
      <c r="B142" s="196" t="s">
        <v>12</v>
      </c>
      <c r="C142" s="52" t="s">
        <v>32</v>
      </c>
      <c r="D142" s="61" t="s">
        <v>251</v>
      </c>
      <c r="E142" s="56"/>
      <c r="F142" s="62"/>
    </row>
    <row r="143" spans="1:6" ht="31.5" hidden="1" x14ac:dyDescent="0.25">
      <c r="A143" s="176"/>
      <c r="B143" s="218"/>
      <c r="C143" s="8" t="s">
        <v>31</v>
      </c>
      <c r="D143" s="9" t="s">
        <v>65</v>
      </c>
      <c r="E143" s="10"/>
      <c r="F143" s="30"/>
    </row>
    <row r="144" spans="1:6" hidden="1" x14ac:dyDescent="0.25">
      <c r="A144" s="176"/>
      <c r="B144" s="144" t="s">
        <v>0</v>
      </c>
      <c r="C144" s="145"/>
      <c r="D144" s="146"/>
      <c r="E144" s="54">
        <f>SUM(E142:E143)</f>
        <v>0</v>
      </c>
      <c r="F144" s="55">
        <f>SUM(F143:F143)</f>
        <v>0</v>
      </c>
    </row>
    <row r="145" spans="1:6" ht="31.5" hidden="1" x14ac:dyDescent="0.25">
      <c r="A145" s="176"/>
      <c r="B145" s="63" t="s">
        <v>14</v>
      </c>
      <c r="C145" s="52" t="s">
        <v>33</v>
      </c>
      <c r="D145" s="53" t="s">
        <v>242</v>
      </c>
      <c r="E145" s="56"/>
      <c r="F145" s="55"/>
    </row>
    <row r="146" spans="1:6" hidden="1" x14ac:dyDescent="0.25">
      <c r="A146" s="176"/>
      <c r="B146" s="144" t="s">
        <v>0</v>
      </c>
      <c r="C146" s="145"/>
      <c r="D146" s="146"/>
      <c r="E146" s="55">
        <f>SUM(E145:E145)</f>
        <v>0</v>
      </c>
      <c r="F146" s="55"/>
    </row>
    <row r="147" spans="1:6" ht="51" hidden="1" customHeight="1" x14ac:dyDescent="0.25">
      <c r="A147" s="176"/>
      <c r="B147" s="64" t="s">
        <v>22</v>
      </c>
      <c r="C147" s="52" t="s">
        <v>37</v>
      </c>
      <c r="D147" s="53" t="s">
        <v>38</v>
      </c>
      <c r="E147" s="56"/>
      <c r="F147" s="30"/>
    </row>
    <row r="148" spans="1:6" hidden="1" x14ac:dyDescent="0.25">
      <c r="A148" s="176"/>
      <c r="B148" s="144" t="s">
        <v>0</v>
      </c>
      <c r="C148" s="145"/>
      <c r="D148" s="146"/>
      <c r="E148" s="55">
        <f>SUM(E147:E147)</f>
        <v>0</v>
      </c>
      <c r="F148" s="55">
        <f>SUM(F147:F147)</f>
        <v>0</v>
      </c>
    </row>
    <row r="149" spans="1:6" ht="31.5" hidden="1" x14ac:dyDescent="0.25">
      <c r="A149" s="176"/>
      <c r="B149" s="149" t="s">
        <v>15</v>
      </c>
      <c r="C149" s="8" t="s">
        <v>35</v>
      </c>
      <c r="D149" s="14" t="s">
        <v>36</v>
      </c>
      <c r="E149" s="10"/>
      <c r="F149" s="30"/>
    </row>
    <row r="150" spans="1:6" hidden="1" x14ac:dyDescent="0.25">
      <c r="A150" s="176"/>
      <c r="B150" s="161"/>
      <c r="C150" s="52" t="s">
        <v>243</v>
      </c>
      <c r="D150" s="65" t="s">
        <v>308</v>
      </c>
      <c r="E150" s="56"/>
      <c r="F150" s="30"/>
    </row>
    <row r="151" spans="1:6" hidden="1" x14ac:dyDescent="0.25">
      <c r="A151" s="176"/>
      <c r="B151" s="144" t="s">
        <v>0</v>
      </c>
      <c r="C151" s="145"/>
      <c r="D151" s="146"/>
      <c r="E151" s="55">
        <f>SUM(E149:E150)</f>
        <v>0</v>
      </c>
      <c r="F151" s="55">
        <f>SUM(F149:F149)</f>
        <v>0</v>
      </c>
    </row>
    <row r="152" spans="1:6" ht="24" hidden="1" customHeight="1" x14ac:dyDescent="0.25">
      <c r="A152" s="215" t="s">
        <v>162</v>
      </c>
      <c r="B152" s="216"/>
      <c r="C152" s="216"/>
      <c r="D152" s="217"/>
      <c r="E152" s="48">
        <f>SUM(E151,E148,E146,E144,E141,E139,E137,E135,E133,E131)</f>
        <v>0</v>
      </c>
      <c r="F152" s="48">
        <f>SUM(F151,F148,F144,F141,F139,F137,F133)</f>
        <v>0</v>
      </c>
    </row>
    <row r="153" spans="1:6" ht="36.75" hidden="1" customHeight="1" x14ac:dyDescent="0.25">
      <c r="A153" s="66"/>
      <c r="B153" s="196" t="s">
        <v>102</v>
      </c>
      <c r="C153" s="8" t="s">
        <v>47</v>
      </c>
      <c r="D153" s="9" t="s">
        <v>48</v>
      </c>
      <c r="E153" s="10"/>
      <c r="F153" s="48"/>
    </row>
    <row r="154" spans="1:6" ht="33" hidden="1" customHeight="1" x14ac:dyDescent="0.25">
      <c r="A154" s="142" t="s">
        <v>303</v>
      </c>
      <c r="B154" s="159"/>
      <c r="C154" s="8" t="s">
        <v>282</v>
      </c>
      <c r="D154" s="9" t="s">
        <v>283</v>
      </c>
      <c r="E154" s="56"/>
      <c r="F154" s="30">
        <v>0</v>
      </c>
    </row>
    <row r="155" spans="1:6" hidden="1" x14ac:dyDescent="0.25">
      <c r="A155" s="176"/>
      <c r="B155" s="144" t="s">
        <v>0</v>
      </c>
      <c r="C155" s="145"/>
      <c r="D155" s="146"/>
      <c r="E155" s="54">
        <f>SUM(E153:E154)</f>
        <v>0</v>
      </c>
      <c r="F155" s="55">
        <f>SUM(F154:F154)</f>
        <v>0</v>
      </c>
    </row>
    <row r="156" spans="1:6" ht="63" hidden="1" x14ac:dyDescent="0.25">
      <c r="A156" s="176"/>
      <c r="B156" s="67" t="s">
        <v>309</v>
      </c>
      <c r="C156" s="68" t="s">
        <v>125</v>
      </c>
      <c r="D156" s="69" t="s">
        <v>126</v>
      </c>
      <c r="E156" s="70"/>
      <c r="F156" s="71">
        <v>0</v>
      </c>
    </row>
    <row r="157" spans="1:6" ht="48.75" hidden="1" customHeight="1" x14ac:dyDescent="0.25">
      <c r="A157" s="176"/>
      <c r="B157" s="51" t="s">
        <v>16</v>
      </c>
      <c r="C157" s="8" t="s">
        <v>39</v>
      </c>
      <c r="D157" s="29" t="s">
        <v>68</v>
      </c>
      <c r="E157" s="10"/>
      <c r="F157" s="30"/>
    </row>
    <row r="158" spans="1:6" hidden="1" x14ac:dyDescent="0.25">
      <c r="A158" s="176"/>
      <c r="B158" s="144" t="s">
        <v>0</v>
      </c>
      <c r="C158" s="145"/>
      <c r="D158" s="146"/>
      <c r="E158" s="55">
        <f>SUM(E157:E157)</f>
        <v>0</v>
      </c>
      <c r="F158" s="55">
        <f>SUM(F157:F157)</f>
        <v>0</v>
      </c>
    </row>
    <row r="159" spans="1:6" ht="25.5" hidden="1" customHeight="1" x14ac:dyDescent="0.25">
      <c r="A159" s="176"/>
      <c r="B159" s="149" t="s">
        <v>17</v>
      </c>
      <c r="C159" s="8" t="s">
        <v>40</v>
      </c>
      <c r="D159" s="9" t="s">
        <v>41</v>
      </c>
      <c r="E159" s="56"/>
      <c r="F159" s="57"/>
    </row>
    <row r="160" spans="1:6" ht="46.7" hidden="1" customHeight="1" x14ac:dyDescent="0.25">
      <c r="A160" s="176"/>
      <c r="B160" s="160"/>
      <c r="C160" s="8" t="s">
        <v>39</v>
      </c>
      <c r="D160" s="29" t="s">
        <v>68</v>
      </c>
      <c r="E160" s="56"/>
      <c r="F160" s="57"/>
    </row>
    <row r="161" spans="1:6" ht="31.5" hidden="1" customHeight="1" x14ac:dyDescent="0.25">
      <c r="A161" s="176"/>
      <c r="B161" s="161"/>
      <c r="C161" s="52" t="s">
        <v>45</v>
      </c>
      <c r="D161" s="61" t="s">
        <v>246</v>
      </c>
      <c r="E161" s="56"/>
      <c r="F161" s="57"/>
    </row>
    <row r="162" spans="1:6" hidden="1" x14ac:dyDescent="0.25">
      <c r="A162" s="176"/>
      <c r="B162" s="144" t="s">
        <v>0</v>
      </c>
      <c r="C162" s="145"/>
      <c r="D162" s="146"/>
      <c r="E162" s="72">
        <f>SUM(E160:E161)</f>
        <v>0</v>
      </c>
      <c r="F162" s="73">
        <f>SUM(F159:F160)</f>
        <v>0</v>
      </c>
    </row>
    <row r="163" spans="1:6" ht="63" hidden="1" x14ac:dyDescent="0.25">
      <c r="A163" s="176"/>
      <c r="B163" s="196" t="s">
        <v>18</v>
      </c>
      <c r="C163" s="52" t="s">
        <v>42</v>
      </c>
      <c r="D163" s="61" t="s">
        <v>265</v>
      </c>
      <c r="E163" s="56"/>
      <c r="F163" s="73"/>
    </row>
    <row r="164" spans="1:6" ht="63" hidden="1" x14ac:dyDescent="0.25">
      <c r="A164" s="176"/>
      <c r="B164" s="159"/>
      <c r="C164" s="8" t="s">
        <v>163</v>
      </c>
      <c r="D164" s="29" t="s">
        <v>281</v>
      </c>
      <c r="E164" s="56"/>
      <c r="F164" s="57"/>
    </row>
    <row r="165" spans="1:6" hidden="1" x14ac:dyDescent="0.25">
      <c r="A165" s="176"/>
      <c r="B165" s="144" t="s">
        <v>0</v>
      </c>
      <c r="C165" s="145"/>
      <c r="D165" s="146"/>
      <c r="E165" s="73">
        <f>SUM(E163:E164)</f>
        <v>0</v>
      </c>
      <c r="F165" s="73">
        <f>SUM(F164:F164)</f>
        <v>0</v>
      </c>
    </row>
    <row r="166" spans="1:6" ht="40.5" hidden="1" customHeight="1" x14ac:dyDescent="0.25">
      <c r="A166" s="176"/>
      <c r="B166" s="147" t="s">
        <v>67</v>
      </c>
      <c r="C166" s="8" t="s">
        <v>40</v>
      </c>
      <c r="D166" s="9" t="s">
        <v>41</v>
      </c>
      <c r="E166" s="56"/>
      <c r="F166" s="57"/>
    </row>
    <row r="167" spans="1:6" ht="77.25" hidden="1" customHeight="1" x14ac:dyDescent="0.25">
      <c r="A167" s="176"/>
      <c r="B167" s="156"/>
      <c r="C167" s="52" t="s">
        <v>39</v>
      </c>
      <c r="D167" s="61" t="s">
        <v>68</v>
      </c>
      <c r="E167" s="56"/>
      <c r="F167" s="57"/>
    </row>
    <row r="168" spans="1:6" hidden="1" x14ac:dyDescent="0.25">
      <c r="A168" s="176"/>
      <c r="B168" s="169" t="s">
        <v>0</v>
      </c>
      <c r="C168" s="170"/>
      <c r="D168" s="171"/>
      <c r="E168" s="74">
        <f>SUM(E166:E167)</f>
        <v>0</v>
      </c>
      <c r="F168" s="74">
        <f>SUM(F166:F167)</f>
        <v>0</v>
      </c>
    </row>
    <row r="169" spans="1:6" ht="25.5" hidden="1" customHeight="1" x14ac:dyDescent="0.25">
      <c r="A169" s="176"/>
      <c r="B169" s="147" t="s">
        <v>131</v>
      </c>
      <c r="C169" s="8" t="s">
        <v>40</v>
      </c>
      <c r="D169" s="9" t="s">
        <v>41</v>
      </c>
      <c r="E169" s="10"/>
      <c r="F169" s="30"/>
    </row>
    <row r="170" spans="1:6" ht="76.5" hidden="1" customHeight="1" x14ac:dyDescent="0.25">
      <c r="A170" s="176"/>
      <c r="B170" s="163"/>
      <c r="C170" s="52" t="s">
        <v>39</v>
      </c>
      <c r="D170" s="61" t="s">
        <v>68</v>
      </c>
      <c r="E170" s="56"/>
      <c r="F170" s="30"/>
    </row>
    <row r="171" spans="1:6" hidden="1" x14ac:dyDescent="0.25">
      <c r="A171" s="176"/>
      <c r="B171" s="169" t="s">
        <v>0</v>
      </c>
      <c r="C171" s="170"/>
      <c r="D171" s="171"/>
      <c r="E171" s="74">
        <f>SUM(E169:E170)</f>
        <v>0</v>
      </c>
      <c r="F171" s="74">
        <f>SUM(F169:F170)</f>
        <v>0</v>
      </c>
    </row>
    <row r="172" spans="1:6" ht="64.7" hidden="1" customHeight="1" x14ac:dyDescent="0.25">
      <c r="A172" s="176"/>
      <c r="B172" s="147" t="s">
        <v>144</v>
      </c>
      <c r="C172" s="8" t="s">
        <v>39</v>
      </c>
      <c r="D172" s="53" t="s">
        <v>310</v>
      </c>
      <c r="E172" s="56"/>
      <c r="F172" s="75">
        <v>70000</v>
      </c>
    </row>
    <row r="173" spans="1:6" hidden="1" x14ac:dyDescent="0.25">
      <c r="A173" s="176"/>
      <c r="B173" s="163"/>
      <c r="C173" s="8" t="s">
        <v>122</v>
      </c>
      <c r="D173" s="9" t="s">
        <v>123</v>
      </c>
      <c r="E173" s="10"/>
      <c r="F173" s="30"/>
    </row>
    <row r="174" spans="1:6" ht="31.5" hidden="1" x14ac:dyDescent="0.25">
      <c r="A174" s="176"/>
      <c r="B174" s="163"/>
      <c r="C174" s="8" t="s">
        <v>164</v>
      </c>
      <c r="D174" s="9" t="s">
        <v>165</v>
      </c>
      <c r="E174" s="10"/>
      <c r="F174" s="30"/>
    </row>
    <row r="175" spans="1:6" ht="63" hidden="1" x14ac:dyDescent="0.25">
      <c r="A175" s="176"/>
      <c r="B175" s="163"/>
      <c r="C175" s="8" t="s">
        <v>166</v>
      </c>
      <c r="D175" s="9" t="s">
        <v>169</v>
      </c>
      <c r="E175" s="10"/>
      <c r="F175" s="30"/>
    </row>
    <row r="176" spans="1:6" ht="31.5" hidden="1" x14ac:dyDescent="0.25">
      <c r="A176" s="176"/>
      <c r="B176" s="163"/>
      <c r="C176" s="68" t="s">
        <v>167</v>
      </c>
      <c r="D176" s="69" t="s">
        <v>168</v>
      </c>
      <c r="E176" s="76"/>
      <c r="F176" s="77"/>
    </row>
    <row r="177" spans="1:6" ht="47.25" hidden="1" x14ac:dyDescent="0.25">
      <c r="A177" s="176"/>
      <c r="B177" s="163"/>
      <c r="C177" s="8" t="s">
        <v>163</v>
      </c>
      <c r="D177" s="29" t="s">
        <v>170</v>
      </c>
      <c r="E177" s="10"/>
      <c r="F177" s="30"/>
    </row>
    <row r="178" spans="1:6" hidden="1" x14ac:dyDescent="0.25">
      <c r="A178" s="176"/>
      <c r="B178" s="172"/>
      <c r="C178" s="8" t="s">
        <v>45</v>
      </c>
      <c r="D178" s="29" t="s">
        <v>46</v>
      </c>
      <c r="E178" s="10"/>
      <c r="F178" s="30"/>
    </row>
    <row r="179" spans="1:6" hidden="1" x14ac:dyDescent="0.25">
      <c r="A179" s="176"/>
      <c r="B179" s="169" t="s">
        <v>0</v>
      </c>
      <c r="C179" s="170"/>
      <c r="D179" s="171"/>
      <c r="E179" s="74">
        <f>SUM(E172:E178)</f>
        <v>0</v>
      </c>
      <c r="F179" s="74">
        <f>SUM(F172:F178)</f>
        <v>70000</v>
      </c>
    </row>
    <row r="180" spans="1:6" ht="48.2" hidden="1" customHeight="1" x14ac:dyDescent="0.25">
      <c r="A180" s="176"/>
      <c r="B180" s="67" t="s">
        <v>171</v>
      </c>
      <c r="C180" s="68" t="s">
        <v>39</v>
      </c>
      <c r="D180" s="53" t="s">
        <v>68</v>
      </c>
      <c r="E180" s="78"/>
      <c r="F180" s="71"/>
    </row>
    <row r="181" spans="1:6" ht="68.25" hidden="1" customHeight="1" x14ac:dyDescent="0.25">
      <c r="A181" s="176"/>
      <c r="B181" s="51" t="s">
        <v>124</v>
      </c>
      <c r="C181" s="8" t="s">
        <v>40</v>
      </c>
      <c r="D181" s="53" t="s">
        <v>304</v>
      </c>
      <c r="E181" s="56"/>
      <c r="F181" s="75">
        <v>38000</v>
      </c>
    </row>
    <row r="182" spans="1:6" hidden="1" x14ac:dyDescent="0.25">
      <c r="A182" s="176"/>
      <c r="B182" s="144" t="s">
        <v>0</v>
      </c>
      <c r="C182" s="145"/>
      <c r="D182" s="146"/>
      <c r="E182" s="55">
        <f>SUM(E181)</f>
        <v>0</v>
      </c>
      <c r="F182" s="55">
        <f>SUM(F181:F181)</f>
        <v>38000</v>
      </c>
    </row>
    <row r="183" spans="1:6" ht="48.2" hidden="1" customHeight="1" x14ac:dyDescent="0.25">
      <c r="A183" s="176"/>
      <c r="B183" s="162" t="s">
        <v>173</v>
      </c>
      <c r="C183" s="68" t="s">
        <v>40</v>
      </c>
      <c r="D183" s="79" t="s">
        <v>172</v>
      </c>
      <c r="E183" s="10"/>
      <c r="F183" s="30"/>
    </row>
    <row r="184" spans="1:6" ht="34.5" hidden="1" customHeight="1" x14ac:dyDescent="0.25">
      <c r="A184" s="176"/>
      <c r="B184" s="159"/>
      <c r="C184" s="8" t="s">
        <v>45</v>
      </c>
      <c r="D184" s="61" t="s">
        <v>247</v>
      </c>
      <c r="E184" s="56"/>
      <c r="F184" s="30"/>
    </row>
    <row r="185" spans="1:6" hidden="1" x14ac:dyDescent="0.25">
      <c r="A185" s="176"/>
      <c r="B185" s="144" t="s">
        <v>0</v>
      </c>
      <c r="C185" s="145"/>
      <c r="D185" s="146"/>
      <c r="E185" s="55">
        <f>SUM(E183:E184)</f>
        <v>0</v>
      </c>
      <c r="F185" s="55">
        <f>SUM(F183:F183)</f>
        <v>0</v>
      </c>
    </row>
    <row r="186" spans="1:6" ht="48.2" hidden="1" customHeight="1" x14ac:dyDescent="0.25">
      <c r="A186" s="176"/>
      <c r="B186" s="51" t="s">
        <v>19</v>
      </c>
      <c r="C186" s="8" t="s">
        <v>43</v>
      </c>
      <c r="D186" s="53" t="s">
        <v>311</v>
      </c>
      <c r="E186" s="56"/>
      <c r="F186" s="75">
        <v>70000</v>
      </c>
    </row>
    <row r="187" spans="1:6" hidden="1" x14ac:dyDescent="0.25">
      <c r="A187" s="176"/>
      <c r="B187" s="144" t="s">
        <v>0</v>
      </c>
      <c r="C187" s="145"/>
      <c r="D187" s="146"/>
      <c r="E187" s="55">
        <f>SUM(E186:E186)</f>
        <v>0</v>
      </c>
      <c r="F187" s="55">
        <f>SUM(F186:F186)</f>
        <v>70000</v>
      </c>
    </row>
    <row r="188" spans="1:6" ht="33.75" hidden="1" customHeight="1" x14ac:dyDescent="0.25">
      <c r="A188" s="176"/>
      <c r="B188" s="51" t="s">
        <v>20</v>
      </c>
      <c r="C188" s="52" t="s">
        <v>47</v>
      </c>
      <c r="D188" s="53" t="s">
        <v>174</v>
      </c>
      <c r="E188" s="56"/>
      <c r="F188" s="30"/>
    </row>
    <row r="189" spans="1:6" hidden="1" x14ac:dyDescent="0.25">
      <c r="A189" s="176"/>
      <c r="B189" s="144" t="s">
        <v>0</v>
      </c>
      <c r="C189" s="145"/>
      <c r="D189" s="146"/>
      <c r="E189" s="55">
        <f>SUM(E188:E188)</f>
        <v>0</v>
      </c>
      <c r="F189" s="55">
        <f>SUM(F188:F188)</f>
        <v>0</v>
      </c>
    </row>
    <row r="190" spans="1:6" ht="31.5" hidden="1" x14ac:dyDescent="0.25">
      <c r="A190" s="176"/>
      <c r="B190" s="147" t="s">
        <v>21</v>
      </c>
      <c r="C190" s="8" t="s">
        <v>49</v>
      </c>
      <c r="D190" s="53" t="s">
        <v>312</v>
      </c>
      <c r="E190" s="56"/>
      <c r="F190" s="30"/>
    </row>
    <row r="191" spans="1:6" ht="31.5" hidden="1" x14ac:dyDescent="0.25">
      <c r="A191" s="176"/>
      <c r="B191" s="163"/>
      <c r="C191" s="68" t="s">
        <v>167</v>
      </c>
      <c r="D191" s="69" t="s">
        <v>168</v>
      </c>
      <c r="E191" s="76"/>
      <c r="F191" s="77"/>
    </row>
    <row r="192" spans="1:6" hidden="1" x14ac:dyDescent="0.25">
      <c r="A192" s="176"/>
      <c r="B192" s="212" t="s">
        <v>0</v>
      </c>
      <c r="C192" s="213"/>
      <c r="D192" s="214"/>
      <c r="E192" s="73">
        <f>SUM(E190:E191)</f>
        <v>0</v>
      </c>
      <c r="F192" s="73">
        <f>SUM(F190:F191)</f>
        <v>0</v>
      </c>
    </row>
    <row r="193" spans="1:6" ht="20.25" hidden="1" customHeight="1" x14ac:dyDescent="0.25">
      <c r="A193" s="215" t="s">
        <v>175</v>
      </c>
      <c r="B193" s="216"/>
      <c r="C193" s="216"/>
      <c r="D193" s="217"/>
      <c r="E193" s="48">
        <f>SUM(E155+E156+E158+E162+E165+E168+E171+E179+E180+E182+E185+E187+E189+E192)</f>
        <v>0</v>
      </c>
      <c r="F193" s="48">
        <f>SUM(F155+F156+F158+F162+F165+F168+F171+F179+F180+F182+F185+F187+F189+F192)</f>
        <v>178000</v>
      </c>
    </row>
    <row r="194" spans="1:6" ht="109.5" hidden="1" customHeight="1" x14ac:dyDescent="0.25">
      <c r="A194" s="44" t="s">
        <v>179</v>
      </c>
      <c r="B194" s="80" t="s">
        <v>176</v>
      </c>
      <c r="C194" s="81" t="s">
        <v>177</v>
      </c>
      <c r="D194" s="82" t="s">
        <v>313</v>
      </c>
      <c r="E194" s="83"/>
      <c r="F194" s="84">
        <v>2500</v>
      </c>
    </row>
    <row r="195" spans="1:6" ht="20.25" hidden="1" customHeight="1" x14ac:dyDescent="0.25">
      <c r="A195" s="215" t="s">
        <v>178</v>
      </c>
      <c r="B195" s="216"/>
      <c r="C195" s="216"/>
      <c r="D195" s="217"/>
      <c r="E195" s="48">
        <f>SUM(E194)</f>
        <v>0</v>
      </c>
      <c r="F195" s="48">
        <f>SUM(F194)</f>
        <v>2500</v>
      </c>
    </row>
    <row r="196" spans="1:6" ht="92.25" hidden="1" customHeight="1" x14ac:dyDescent="0.25">
      <c r="A196" s="50" t="s">
        <v>77</v>
      </c>
      <c r="B196" s="85" t="s">
        <v>309</v>
      </c>
      <c r="C196" s="8" t="s">
        <v>89</v>
      </c>
      <c r="D196" s="41" t="s">
        <v>325</v>
      </c>
      <c r="E196" s="86"/>
      <c r="F196" s="87"/>
    </row>
    <row r="197" spans="1:6" ht="25.5" hidden="1" customHeight="1" x14ac:dyDescent="0.25">
      <c r="A197" s="166" t="s">
        <v>108</v>
      </c>
      <c r="B197" s="167"/>
      <c r="C197" s="167"/>
      <c r="D197" s="168"/>
      <c r="E197" s="88">
        <f>SUM(E196:E196)</f>
        <v>0</v>
      </c>
      <c r="F197" s="88">
        <f>SUM(F196:F196)</f>
        <v>0</v>
      </c>
    </row>
    <row r="198" spans="1:6" ht="35.25" hidden="1" customHeight="1" x14ac:dyDescent="0.25">
      <c r="A198" s="154" t="s">
        <v>80</v>
      </c>
      <c r="B198" s="46" t="s">
        <v>62</v>
      </c>
      <c r="C198" s="89" t="s">
        <v>180</v>
      </c>
      <c r="D198" s="90" t="s">
        <v>181</v>
      </c>
      <c r="E198" s="56"/>
      <c r="F198" s="87"/>
    </row>
    <row r="199" spans="1:6" hidden="1" x14ac:dyDescent="0.25">
      <c r="A199" s="155"/>
      <c r="B199" s="144" t="s">
        <v>0</v>
      </c>
      <c r="C199" s="145"/>
      <c r="D199" s="146"/>
      <c r="E199" s="55">
        <f>SUM(E198:E198)</f>
        <v>0</v>
      </c>
      <c r="F199" s="55">
        <f>SUM(F198:F198)</f>
        <v>0</v>
      </c>
    </row>
    <row r="200" spans="1:6" ht="31.5" hidden="1" x14ac:dyDescent="0.25">
      <c r="A200" s="155"/>
      <c r="B200" s="158" t="s">
        <v>24</v>
      </c>
      <c r="C200" s="8" t="s">
        <v>54</v>
      </c>
      <c r="D200" s="9" t="s">
        <v>182</v>
      </c>
      <c r="E200" s="10"/>
      <c r="F200" s="87"/>
    </row>
    <row r="201" spans="1:6" ht="25.5" hidden="1" customHeight="1" x14ac:dyDescent="0.25">
      <c r="A201" s="155"/>
      <c r="B201" s="159"/>
      <c r="C201" s="52" t="s">
        <v>244</v>
      </c>
      <c r="D201" s="91" t="s">
        <v>245</v>
      </c>
      <c r="E201" s="56"/>
      <c r="F201" s="87"/>
    </row>
    <row r="202" spans="1:6" hidden="1" x14ac:dyDescent="0.25">
      <c r="A202" s="165"/>
      <c r="B202" s="144" t="s">
        <v>0</v>
      </c>
      <c r="C202" s="145"/>
      <c r="D202" s="146"/>
      <c r="E202" s="55">
        <f>SUM(E200:E201)</f>
        <v>0</v>
      </c>
      <c r="F202" s="55">
        <f>SUM(F200:F200)</f>
        <v>0</v>
      </c>
    </row>
    <row r="203" spans="1:6" hidden="1" x14ac:dyDescent="0.25">
      <c r="A203" s="166" t="s">
        <v>130</v>
      </c>
      <c r="B203" s="167"/>
      <c r="C203" s="167"/>
      <c r="D203" s="168"/>
      <c r="E203" s="88">
        <f>SUM(E199+E202)</f>
        <v>0</v>
      </c>
      <c r="F203" s="88">
        <f>SUM(F202:F202)</f>
        <v>0</v>
      </c>
    </row>
    <row r="204" spans="1:6" ht="51.75" hidden="1" customHeight="1" x14ac:dyDescent="0.25">
      <c r="A204" s="154" t="s">
        <v>254</v>
      </c>
      <c r="B204" s="46" t="s">
        <v>102</v>
      </c>
      <c r="C204" s="89" t="s">
        <v>270</v>
      </c>
      <c r="D204" s="92" t="s">
        <v>267</v>
      </c>
      <c r="E204" s="56"/>
      <c r="F204" s="87"/>
    </row>
    <row r="205" spans="1:6" ht="27.95" hidden="1" customHeight="1" x14ac:dyDescent="0.25">
      <c r="A205" s="155"/>
      <c r="B205" s="144"/>
      <c r="C205" s="145"/>
      <c r="D205" s="146"/>
      <c r="E205" s="55">
        <f>SUM(E204)</f>
        <v>0</v>
      </c>
      <c r="F205" s="55">
        <f>SUM(F204:F204)</f>
        <v>0</v>
      </c>
    </row>
    <row r="206" spans="1:6" hidden="1" x14ac:dyDescent="0.25">
      <c r="A206" s="155"/>
      <c r="B206" s="158"/>
      <c r="C206" s="8"/>
      <c r="D206" s="9"/>
      <c r="E206" s="10"/>
      <c r="F206" s="87"/>
    </row>
    <row r="207" spans="1:6" ht="25.5" hidden="1" customHeight="1" x14ac:dyDescent="0.25">
      <c r="A207" s="155"/>
      <c r="B207" s="159"/>
      <c r="C207" s="93"/>
      <c r="D207" s="94"/>
      <c r="E207" s="95"/>
      <c r="F207" s="87"/>
    </row>
    <row r="208" spans="1:6" ht="12.75" hidden="1" customHeight="1" x14ac:dyDescent="0.25">
      <c r="A208" s="165"/>
      <c r="B208" s="144" t="s">
        <v>0</v>
      </c>
      <c r="C208" s="145"/>
      <c r="D208" s="146"/>
      <c r="E208" s="55">
        <f>SUM(E206:E206)</f>
        <v>0</v>
      </c>
      <c r="F208" s="55">
        <f>SUM(F206:F206)</f>
        <v>0</v>
      </c>
    </row>
    <row r="209" spans="1:6" hidden="1" x14ac:dyDescent="0.25">
      <c r="A209" s="166" t="s">
        <v>255</v>
      </c>
      <c r="B209" s="167"/>
      <c r="C209" s="167"/>
      <c r="D209" s="168"/>
      <c r="E209" s="88">
        <f>SUM(E205+E208)</f>
        <v>0</v>
      </c>
      <c r="F209" s="88">
        <f>SUM(F208:F208)</f>
        <v>0</v>
      </c>
    </row>
    <row r="210" spans="1:6" ht="31.5" hidden="1" x14ac:dyDescent="0.25">
      <c r="A210" s="175" t="s">
        <v>183</v>
      </c>
      <c r="B210" s="175" t="s">
        <v>62</v>
      </c>
      <c r="C210" s="52" t="s">
        <v>203</v>
      </c>
      <c r="D210" s="53" t="s">
        <v>204</v>
      </c>
      <c r="E210" s="56"/>
      <c r="F210" s="30">
        <v>0</v>
      </c>
    </row>
    <row r="211" spans="1:6" ht="31.5" hidden="1" x14ac:dyDescent="0.25">
      <c r="A211" s="176"/>
      <c r="B211" s="176"/>
      <c r="C211" s="52" t="s">
        <v>207</v>
      </c>
      <c r="D211" s="53" t="s">
        <v>292</v>
      </c>
      <c r="E211" s="10"/>
      <c r="F211" s="30">
        <v>0</v>
      </c>
    </row>
    <row r="212" spans="1:6" ht="47.25" hidden="1" x14ac:dyDescent="0.25">
      <c r="A212" s="176"/>
      <c r="B212" s="176"/>
      <c r="C212" s="8" t="s">
        <v>185</v>
      </c>
      <c r="D212" s="42" t="s">
        <v>186</v>
      </c>
      <c r="E212" s="10"/>
      <c r="F212" s="30"/>
    </row>
    <row r="213" spans="1:6" ht="36.75" hidden="1" customHeight="1" x14ac:dyDescent="0.25">
      <c r="A213" s="156"/>
      <c r="B213" s="176"/>
      <c r="C213" s="52" t="s">
        <v>205</v>
      </c>
      <c r="D213" s="53" t="s">
        <v>286</v>
      </c>
      <c r="E213" s="10"/>
      <c r="F213" s="30"/>
    </row>
    <row r="214" spans="1:6" hidden="1" x14ac:dyDescent="0.25">
      <c r="A214" s="156"/>
      <c r="B214" s="219" t="s">
        <v>0</v>
      </c>
      <c r="C214" s="219"/>
      <c r="D214" s="219"/>
      <c r="E214" s="96">
        <f>SUM(E210:E213)</f>
        <v>0</v>
      </c>
      <c r="F214" s="96">
        <f>SUM(F210:F213)</f>
        <v>0</v>
      </c>
    </row>
    <row r="215" spans="1:6" ht="30.2" hidden="1" customHeight="1" x14ac:dyDescent="0.25">
      <c r="A215" s="156"/>
      <c r="B215" s="220" t="s">
        <v>317</v>
      </c>
      <c r="C215" s="52" t="s">
        <v>192</v>
      </c>
      <c r="D215" s="53" t="s">
        <v>195</v>
      </c>
      <c r="E215" s="97">
        <v>0</v>
      </c>
      <c r="F215" s="98"/>
    </row>
    <row r="216" spans="1:6" hidden="1" x14ac:dyDescent="0.25">
      <c r="A216" s="156"/>
      <c r="B216" s="221"/>
      <c r="C216" s="222" t="s">
        <v>0</v>
      </c>
      <c r="D216" s="223"/>
      <c r="E216" s="78">
        <f>SUM(E215:E215)</f>
        <v>0</v>
      </c>
      <c r="F216" s="99">
        <f>SUM(F215:F215)</f>
        <v>0</v>
      </c>
    </row>
    <row r="217" spans="1:6" ht="31.5" hidden="1" x14ac:dyDescent="0.25">
      <c r="A217" s="156"/>
      <c r="B217" s="147" t="s">
        <v>2</v>
      </c>
      <c r="C217" s="8" t="s">
        <v>187</v>
      </c>
      <c r="D217" s="9" t="s">
        <v>188</v>
      </c>
      <c r="E217" s="10"/>
      <c r="F217" s="30"/>
    </row>
    <row r="218" spans="1:6" ht="31.5" hidden="1" x14ac:dyDescent="0.25">
      <c r="A218" s="156"/>
      <c r="B218" s="163"/>
      <c r="C218" s="8" t="s">
        <v>184</v>
      </c>
      <c r="D218" s="9" t="s">
        <v>189</v>
      </c>
      <c r="E218" s="10"/>
      <c r="F218" s="98"/>
    </row>
    <row r="219" spans="1:6" ht="47.25" hidden="1" x14ac:dyDescent="0.25">
      <c r="A219" s="156"/>
      <c r="B219" s="159"/>
      <c r="C219" s="8" t="s">
        <v>145</v>
      </c>
      <c r="D219" s="61" t="s">
        <v>266</v>
      </c>
      <c r="E219" s="56"/>
      <c r="F219" s="98"/>
    </row>
    <row r="220" spans="1:6" hidden="1" x14ac:dyDescent="0.25">
      <c r="A220" s="156"/>
      <c r="B220" s="144" t="s">
        <v>0</v>
      </c>
      <c r="C220" s="145"/>
      <c r="D220" s="146"/>
      <c r="E220" s="96">
        <f>SUM(E217:E219)</f>
        <v>0</v>
      </c>
      <c r="F220" s="96">
        <f>SUM(F217:F217)</f>
        <v>0</v>
      </c>
    </row>
    <row r="221" spans="1:6" ht="31.5" hidden="1" x14ac:dyDescent="0.25">
      <c r="A221" s="156"/>
      <c r="B221" s="147" t="s">
        <v>3</v>
      </c>
      <c r="C221" s="8" t="s">
        <v>184</v>
      </c>
      <c r="D221" s="9" t="s">
        <v>189</v>
      </c>
      <c r="E221" s="10"/>
      <c r="F221" s="30"/>
    </row>
    <row r="222" spans="1:6" hidden="1" x14ac:dyDescent="0.25">
      <c r="A222" s="156"/>
      <c r="B222" s="172"/>
      <c r="C222" s="8" t="s">
        <v>193</v>
      </c>
      <c r="D222" s="9" t="s">
        <v>194</v>
      </c>
      <c r="E222" s="10"/>
      <c r="F222" s="30"/>
    </row>
    <row r="223" spans="1:6" hidden="1" x14ac:dyDescent="0.25">
      <c r="A223" s="156"/>
      <c r="B223" s="144" t="s">
        <v>0</v>
      </c>
      <c r="C223" s="145"/>
      <c r="D223" s="146"/>
      <c r="E223" s="96">
        <f>SUM(E221:E222)</f>
        <v>0</v>
      </c>
      <c r="F223" s="96">
        <f>SUM(F221:F222)</f>
        <v>0</v>
      </c>
    </row>
    <row r="224" spans="1:6" ht="31.5" hidden="1" x14ac:dyDescent="0.25">
      <c r="A224" s="156"/>
      <c r="B224" s="147" t="s">
        <v>5</v>
      </c>
      <c r="C224" s="8" t="s">
        <v>187</v>
      </c>
      <c r="D224" s="9" t="s">
        <v>188</v>
      </c>
      <c r="E224" s="10"/>
      <c r="F224" s="30"/>
    </row>
    <row r="225" spans="1:6" ht="31.5" hidden="1" x14ac:dyDescent="0.25">
      <c r="A225" s="156"/>
      <c r="B225" s="176"/>
      <c r="C225" s="8" t="s">
        <v>184</v>
      </c>
      <c r="D225" s="9" t="s">
        <v>189</v>
      </c>
      <c r="E225" s="10"/>
      <c r="F225" s="30"/>
    </row>
    <row r="226" spans="1:6" ht="42.75" hidden="1" customHeight="1" x14ac:dyDescent="0.25">
      <c r="A226" s="156"/>
      <c r="B226" s="176"/>
      <c r="C226" s="8" t="s">
        <v>193</v>
      </c>
      <c r="D226" s="9" t="s">
        <v>194</v>
      </c>
      <c r="E226" s="10"/>
      <c r="F226" s="30"/>
    </row>
    <row r="227" spans="1:6" ht="15.75" hidden="1" customHeight="1" x14ac:dyDescent="0.25">
      <c r="A227" s="156"/>
      <c r="B227" s="144" t="s">
        <v>0</v>
      </c>
      <c r="C227" s="145"/>
      <c r="D227" s="146"/>
      <c r="E227" s="96">
        <f>SUM(E224:E226)</f>
        <v>0</v>
      </c>
      <c r="F227" s="96">
        <f>SUM(F224:F226)</f>
        <v>0</v>
      </c>
    </row>
    <row r="228" spans="1:6" ht="31.5" hidden="1" x14ac:dyDescent="0.25">
      <c r="A228" s="156"/>
      <c r="B228" s="147" t="s">
        <v>6</v>
      </c>
      <c r="C228" s="8" t="s">
        <v>187</v>
      </c>
      <c r="D228" s="9" t="s">
        <v>188</v>
      </c>
      <c r="E228" s="10"/>
      <c r="F228" s="30"/>
    </row>
    <row r="229" spans="1:6" hidden="1" x14ac:dyDescent="0.25">
      <c r="A229" s="156"/>
      <c r="B229" s="176"/>
      <c r="C229" s="8" t="s">
        <v>199</v>
      </c>
      <c r="D229" s="9" t="s">
        <v>200</v>
      </c>
      <c r="E229" s="10"/>
      <c r="F229" s="30"/>
    </row>
    <row r="230" spans="1:6" hidden="1" x14ac:dyDescent="0.25">
      <c r="A230" s="156"/>
      <c r="B230" s="176"/>
      <c r="C230" s="8" t="s">
        <v>193</v>
      </c>
      <c r="D230" s="9" t="s">
        <v>194</v>
      </c>
      <c r="E230" s="10"/>
      <c r="F230" s="30"/>
    </row>
    <row r="231" spans="1:6" ht="63" hidden="1" x14ac:dyDescent="0.25">
      <c r="A231" s="156"/>
      <c r="B231" s="172"/>
      <c r="C231" s="52" t="s">
        <v>56</v>
      </c>
      <c r="D231" s="53" t="s">
        <v>285</v>
      </c>
      <c r="E231" s="56"/>
      <c r="F231" s="30"/>
    </row>
    <row r="232" spans="1:6" hidden="1" x14ac:dyDescent="0.25">
      <c r="A232" s="156"/>
      <c r="B232" s="191" t="s">
        <v>0</v>
      </c>
      <c r="C232" s="192"/>
      <c r="D232" s="193"/>
      <c r="E232" s="96">
        <f>SUM(E228:E231)</f>
        <v>0</v>
      </c>
      <c r="F232" s="96">
        <f>SUM(F228:F231)</f>
        <v>0</v>
      </c>
    </row>
    <row r="233" spans="1:6" ht="31.5" hidden="1" x14ac:dyDescent="0.25">
      <c r="A233" s="156"/>
      <c r="B233" s="147" t="s">
        <v>7</v>
      </c>
      <c r="C233" s="52" t="s">
        <v>209</v>
      </c>
      <c r="D233" s="53" t="s">
        <v>316</v>
      </c>
      <c r="E233" s="10"/>
      <c r="F233" s="30"/>
    </row>
    <row r="234" spans="1:6" ht="47.25" hidden="1" x14ac:dyDescent="0.25">
      <c r="A234" s="156"/>
      <c r="B234" s="163"/>
      <c r="C234" s="52" t="s">
        <v>56</v>
      </c>
      <c r="D234" s="53" t="s">
        <v>249</v>
      </c>
      <c r="E234" s="56"/>
      <c r="F234" s="30"/>
    </row>
    <row r="235" spans="1:6" hidden="1" x14ac:dyDescent="0.25">
      <c r="A235" s="156"/>
      <c r="B235" s="172"/>
      <c r="C235" s="8" t="s">
        <v>193</v>
      </c>
      <c r="D235" s="9" t="s">
        <v>194</v>
      </c>
      <c r="E235" s="10"/>
      <c r="F235" s="30"/>
    </row>
    <row r="236" spans="1:6" hidden="1" x14ac:dyDescent="0.25">
      <c r="A236" s="156"/>
      <c r="B236" s="191" t="s">
        <v>0</v>
      </c>
      <c r="C236" s="192"/>
      <c r="D236" s="193"/>
      <c r="E236" s="96">
        <f>SUM(E233:E235)</f>
        <v>0</v>
      </c>
      <c r="F236" s="96">
        <f>SUM(F233:F235)</f>
        <v>0</v>
      </c>
    </row>
    <row r="237" spans="1:6" ht="21.75" hidden="1" customHeight="1" x14ac:dyDescent="0.25">
      <c r="A237" s="156"/>
      <c r="B237" s="147" t="s">
        <v>8</v>
      </c>
      <c r="C237" s="52" t="s">
        <v>193</v>
      </c>
      <c r="D237" s="53" t="s">
        <v>194</v>
      </c>
      <c r="E237" s="56"/>
      <c r="F237" s="30"/>
    </row>
    <row r="238" spans="1:6" ht="39.75" hidden="1" customHeight="1" x14ac:dyDescent="0.25">
      <c r="A238" s="156"/>
      <c r="B238" s="164"/>
      <c r="C238" s="52" t="s">
        <v>56</v>
      </c>
      <c r="D238" s="53" t="s">
        <v>57</v>
      </c>
      <c r="E238" s="56"/>
      <c r="F238" s="98"/>
    </row>
    <row r="239" spans="1:6" ht="39" hidden="1" customHeight="1" x14ac:dyDescent="0.25">
      <c r="A239" s="156"/>
      <c r="B239" s="159"/>
      <c r="C239" s="52" t="s">
        <v>187</v>
      </c>
      <c r="D239" s="53" t="s">
        <v>188</v>
      </c>
      <c r="E239" s="56"/>
      <c r="F239" s="98"/>
    </row>
    <row r="240" spans="1:6" hidden="1" x14ac:dyDescent="0.25">
      <c r="A240" s="156"/>
      <c r="B240" s="191" t="s">
        <v>0</v>
      </c>
      <c r="C240" s="192"/>
      <c r="D240" s="193"/>
      <c r="E240" s="96">
        <f>SUM(E237:E239)</f>
        <v>0</v>
      </c>
      <c r="F240" s="96">
        <f>SUM(F237:F237)</f>
        <v>0</v>
      </c>
    </row>
    <row r="241" spans="1:6" ht="31.5" hidden="1" x14ac:dyDescent="0.25">
      <c r="A241" s="156"/>
      <c r="B241" s="147" t="s">
        <v>159</v>
      </c>
      <c r="C241" s="52" t="s">
        <v>187</v>
      </c>
      <c r="D241" s="53" t="s">
        <v>188</v>
      </c>
      <c r="E241" s="56">
        <v>0</v>
      </c>
      <c r="F241" s="30"/>
    </row>
    <row r="242" spans="1:6" ht="31.5" hidden="1" x14ac:dyDescent="0.25">
      <c r="A242" s="156"/>
      <c r="B242" s="163"/>
      <c r="C242" s="52" t="s">
        <v>201</v>
      </c>
      <c r="D242" s="53" t="s">
        <v>202</v>
      </c>
      <c r="E242" s="56"/>
      <c r="F242" s="30"/>
    </row>
    <row r="243" spans="1:6" ht="31.5" hidden="1" x14ac:dyDescent="0.25">
      <c r="A243" s="156"/>
      <c r="B243" s="163"/>
      <c r="C243" s="52" t="s">
        <v>203</v>
      </c>
      <c r="D243" s="53" t="s">
        <v>204</v>
      </c>
      <c r="E243" s="56"/>
      <c r="F243" s="30"/>
    </row>
    <row r="244" spans="1:6" ht="31.5" hidden="1" x14ac:dyDescent="0.25">
      <c r="A244" s="156"/>
      <c r="B244" s="176"/>
      <c r="C244" s="52" t="s">
        <v>205</v>
      </c>
      <c r="D244" s="53" t="s">
        <v>206</v>
      </c>
      <c r="E244" s="56"/>
      <c r="F244" s="30"/>
    </row>
    <row r="245" spans="1:6" hidden="1" x14ac:dyDescent="0.25">
      <c r="A245" s="156"/>
      <c r="B245" s="176"/>
      <c r="C245" s="52" t="s">
        <v>192</v>
      </c>
      <c r="D245" s="53" t="s">
        <v>195</v>
      </c>
      <c r="E245" s="56"/>
      <c r="F245" s="30"/>
    </row>
    <row r="246" spans="1:6" ht="31.5" hidden="1" x14ac:dyDescent="0.25">
      <c r="A246" s="156"/>
      <c r="B246" s="176"/>
      <c r="C246" s="52" t="s">
        <v>207</v>
      </c>
      <c r="D246" s="100" t="s">
        <v>208</v>
      </c>
      <c r="E246" s="56"/>
      <c r="F246" s="30"/>
    </row>
    <row r="247" spans="1:6" ht="47.25" hidden="1" x14ac:dyDescent="0.25">
      <c r="A247" s="156"/>
      <c r="B247" s="176"/>
      <c r="C247" s="52" t="s">
        <v>209</v>
      </c>
      <c r="D247" s="53" t="s">
        <v>250</v>
      </c>
      <c r="E247" s="56"/>
      <c r="F247" s="57"/>
    </row>
    <row r="248" spans="1:6" ht="28.7" hidden="1" customHeight="1" x14ac:dyDescent="0.25">
      <c r="A248" s="156"/>
      <c r="B248" s="176"/>
      <c r="C248" s="8" t="s">
        <v>193</v>
      </c>
      <c r="D248" s="9" t="s">
        <v>194</v>
      </c>
      <c r="E248" s="56"/>
      <c r="F248" s="62"/>
    </row>
    <row r="249" spans="1:6" hidden="1" x14ac:dyDescent="0.25">
      <c r="A249" s="156"/>
      <c r="B249" s="176"/>
      <c r="C249" s="8" t="s">
        <v>210</v>
      </c>
      <c r="D249" s="9" t="s">
        <v>211</v>
      </c>
      <c r="E249" s="56"/>
      <c r="F249" s="57"/>
    </row>
    <row r="250" spans="1:6" hidden="1" x14ac:dyDescent="0.25">
      <c r="A250" s="156"/>
      <c r="B250" s="176"/>
      <c r="C250" s="8" t="s">
        <v>190</v>
      </c>
      <c r="D250" s="9" t="s">
        <v>191</v>
      </c>
      <c r="E250" s="10"/>
      <c r="F250" s="30"/>
    </row>
    <row r="251" spans="1:6" ht="31.5" hidden="1" x14ac:dyDescent="0.25">
      <c r="A251" s="156"/>
      <c r="B251" s="176"/>
      <c r="C251" s="8" t="s">
        <v>212</v>
      </c>
      <c r="D251" s="9" t="s">
        <v>213</v>
      </c>
      <c r="E251" s="10"/>
      <c r="F251" s="30"/>
    </row>
    <row r="252" spans="1:6" ht="31.5" hidden="1" x14ac:dyDescent="0.25">
      <c r="A252" s="156"/>
      <c r="B252" s="176"/>
      <c r="C252" s="8" t="s">
        <v>145</v>
      </c>
      <c r="D252" s="29" t="s">
        <v>146</v>
      </c>
      <c r="E252" s="10"/>
      <c r="F252" s="30"/>
    </row>
    <row r="253" spans="1:6" ht="63" hidden="1" x14ac:dyDescent="0.25">
      <c r="A253" s="156"/>
      <c r="B253" s="176"/>
      <c r="C253" s="8" t="s">
        <v>56</v>
      </c>
      <c r="D253" s="9" t="s">
        <v>214</v>
      </c>
      <c r="E253" s="10"/>
      <c r="F253" s="30"/>
    </row>
    <row r="254" spans="1:6" ht="45.2" hidden="1" customHeight="1" x14ac:dyDescent="0.25">
      <c r="A254" s="156"/>
      <c r="B254" s="176"/>
      <c r="C254" s="8" t="s">
        <v>112</v>
      </c>
      <c r="D254" s="9" t="s">
        <v>215</v>
      </c>
      <c r="E254" s="10"/>
      <c r="F254" s="30"/>
    </row>
    <row r="255" spans="1:6" hidden="1" x14ac:dyDescent="0.25">
      <c r="A255" s="156"/>
      <c r="B255" s="176"/>
      <c r="C255" s="8" t="s">
        <v>199</v>
      </c>
      <c r="D255" s="9" t="s">
        <v>200</v>
      </c>
      <c r="E255" s="10"/>
      <c r="F255" s="30"/>
    </row>
    <row r="256" spans="1:6" hidden="1" x14ac:dyDescent="0.25">
      <c r="A256" s="156"/>
      <c r="B256" s="172"/>
      <c r="C256" s="8" t="s">
        <v>216</v>
      </c>
      <c r="D256" s="9" t="s">
        <v>217</v>
      </c>
      <c r="E256" s="10"/>
      <c r="F256" s="30"/>
    </row>
    <row r="257" spans="1:6" ht="15" hidden="1" customHeight="1" x14ac:dyDescent="0.25">
      <c r="A257" s="156"/>
      <c r="B257" s="191" t="s">
        <v>0</v>
      </c>
      <c r="C257" s="192"/>
      <c r="D257" s="193"/>
      <c r="E257" s="96">
        <f>SUM(E241:E256)</f>
        <v>0</v>
      </c>
      <c r="F257" s="96">
        <f>SUM(F241:F256)</f>
        <v>0</v>
      </c>
    </row>
    <row r="258" spans="1:6" ht="31.5" hidden="1" x14ac:dyDescent="0.25">
      <c r="A258" s="156"/>
      <c r="B258" s="147" t="s">
        <v>10</v>
      </c>
      <c r="C258" s="8" t="s">
        <v>187</v>
      </c>
      <c r="D258" s="9" t="s">
        <v>188</v>
      </c>
      <c r="E258" s="10"/>
      <c r="F258" s="30"/>
    </row>
    <row r="259" spans="1:6" ht="40.5" hidden="1" customHeight="1" x14ac:dyDescent="0.25">
      <c r="A259" s="156"/>
      <c r="B259" s="163"/>
      <c r="C259" s="8" t="s">
        <v>56</v>
      </c>
      <c r="D259" s="9" t="s">
        <v>57</v>
      </c>
      <c r="E259" s="10"/>
      <c r="F259" s="30"/>
    </row>
    <row r="260" spans="1:6" ht="47.45" hidden="1" customHeight="1" x14ac:dyDescent="0.25">
      <c r="A260" s="156"/>
      <c r="B260" s="163"/>
      <c r="C260" s="8" t="s">
        <v>203</v>
      </c>
      <c r="D260" s="9" t="s">
        <v>204</v>
      </c>
      <c r="E260" s="10"/>
      <c r="F260" s="30"/>
    </row>
    <row r="261" spans="1:6" ht="16.5" hidden="1" customHeight="1" x14ac:dyDescent="0.25">
      <c r="A261" s="156"/>
      <c r="B261" s="163"/>
      <c r="C261" s="8" t="s">
        <v>209</v>
      </c>
      <c r="D261" s="9" t="s">
        <v>198</v>
      </c>
      <c r="E261" s="10"/>
      <c r="F261" s="30"/>
    </row>
    <row r="262" spans="1:6" ht="42" hidden="1" customHeight="1" x14ac:dyDescent="0.25">
      <c r="A262" s="156"/>
      <c r="B262" s="163"/>
      <c r="C262" s="8" t="s">
        <v>192</v>
      </c>
      <c r="D262" s="29" t="s">
        <v>195</v>
      </c>
      <c r="E262" s="10"/>
      <c r="F262" s="30"/>
    </row>
    <row r="263" spans="1:6" ht="45.2" hidden="1" customHeight="1" x14ac:dyDescent="0.25">
      <c r="A263" s="156"/>
      <c r="B263" s="163"/>
      <c r="C263" s="8" t="s">
        <v>201</v>
      </c>
      <c r="D263" s="9" t="s">
        <v>202</v>
      </c>
      <c r="E263" s="10"/>
      <c r="F263" s="30"/>
    </row>
    <row r="264" spans="1:6" ht="30.2" hidden="1" customHeight="1" x14ac:dyDescent="0.25">
      <c r="A264" s="156"/>
      <c r="B264" s="163"/>
      <c r="C264" s="8" t="s">
        <v>56</v>
      </c>
      <c r="D264" s="29" t="s">
        <v>218</v>
      </c>
      <c r="E264" s="10"/>
      <c r="F264" s="30"/>
    </row>
    <row r="265" spans="1:6" ht="55.5" hidden="1" customHeight="1" x14ac:dyDescent="0.25">
      <c r="A265" s="156"/>
      <c r="B265" s="163"/>
      <c r="C265" s="52" t="s">
        <v>201</v>
      </c>
      <c r="D265" s="65" t="s">
        <v>268</v>
      </c>
      <c r="E265" s="56"/>
      <c r="F265" s="30"/>
    </row>
    <row r="266" spans="1:6" ht="35.25" hidden="1" customHeight="1" x14ac:dyDescent="0.25">
      <c r="A266" s="156"/>
      <c r="B266" s="176"/>
      <c r="C266" s="8" t="s">
        <v>193</v>
      </c>
      <c r="D266" s="9" t="s">
        <v>194</v>
      </c>
      <c r="E266" s="10"/>
      <c r="F266" s="30"/>
    </row>
    <row r="267" spans="1:6" ht="47.45" hidden="1" customHeight="1" x14ac:dyDescent="0.25">
      <c r="A267" s="156"/>
      <c r="B267" s="176"/>
      <c r="C267" s="8" t="s">
        <v>210</v>
      </c>
      <c r="D267" s="9" t="s">
        <v>211</v>
      </c>
      <c r="E267" s="10"/>
      <c r="F267" s="30"/>
    </row>
    <row r="268" spans="1:6" ht="32.25" hidden="1" customHeight="1" x14ac:dyDescent="0.25">
      <c r="A268" s="156"/>
      <c r="B268" s="176"/>
      <c r="C268" s="8" t="s">
        <v>212</v>
      </c>
      <c r="D268" s="9" t="s">
        <v>213</v>
      </c>
      <c r="E268" s="10"/>
      <c r="F268" s="30"/>
    </row>
    <row r="269" spans="1:6" ht="54" hidden="1" customHeight="1" x14ac:dyDescent="0.25">
      <c r="A269" s="156"/>
      <c r="B269" s="176"/>
      <c r="C269" s="8" t="s">
        <v>199</v>
      </c>
      <c r="D269" s="9" t="s">
        <v>200</v>
      </c>
      <c r="E269" s="10"/>
      <c r="F269" s="30"/>
    </row>
    <row r="270" spans="1:6" ht="37.5" hidden="1" customHeight="1" x14ac:dyDescent="0.25">
      <c r="A270" s="156"/>
      <c r="B270" s="172"/>
      <c r="C270" s="8" t="s">
        <v>145</v>
      </c>
      <c r="D270" s="29" t="s">
        <v>146</v>
      </c>
      <c r="E270" s="10"/>
      <c r="F270" s="30"/>
    </row>
    <row r="271" spans="1:6" ht="25.5" hidden="1" customHeight="1" x14ac:dyDescent="0.25">
      <c r="A271" s="156"/>
      <c r="B271" s="191" t="s">
        <v>0</v>
      </c>
      <c r="C271" s="192"/>
      <c r="D271" s="193"/>
      <c r="E271" s="96">
        <f>SUM(E258:E270)</f>
        <v>0</v>
      </c>
      <c r="F271" s="96">
        <f>SUM(F258:F270)</f>
        <v>0</v>
      </c>
    </row>
    <row r="272" spans="1:6" ht="39" hidden="1" customHeight="1" x14ac:dyDescent="0.25">
      <c r="A272" s="156"/>
      <c r="B272" s="147" t="s">
        <v>11</v>
      </c>
      <c r="C272" s="8" t="s">
        <v>187</v>
      </c>
      <c r="D272" s="9" t="s">
        <v>188</v>
      </c>
      <c r="E272" s="10"/>
      <c r="F272" s="30"/>
    </row>
    <row r="273" spans="1:6" ht="29.45" hidden="1" customHeight="1" x14ac:dyDescent="0.25">
      <c r="A273" s="156"/>
      <c r="B273" s="159"/>
      <c r="C273" s="52" t="s">
        <v>193</v>
      </c>
      <c r="D273" s="53" t="s">
        <v>194</v>
      </c>
      <c r="E273" s="56"/>
      <c r="F273" s="98"/>
    </row>
    <row r="274" spans="1:6" ht="25.5" hidden="1" customHeight="1" x14ac:dyDescent="0.25">
      <c r="A274" s="156"/>
      <c r="B274" s="191" t="s">
        <v>0</v>
      </c>
      <c r="C274" s="192"/>
      <c r="D274" s="193"/>
      <c r="E274" s="96">
        <f>SUM(E272:E273)</f>
        <v>0</v>
      </c>
      <c r="F274" s="96">
        <f>SUM(F272:F272)</f>
        <v>0</v>
      </c>
    </row>
    <row r="275" spans="1:6" ht="15.75" hidden="1" customHeight="1" x14ac:dyDescent="0.25">
      <c r="A275" s="156"/>
      <c r="B275" s="147" t="s">
        <v>132</v>
      </c>
      <c r="C275" s="8" t="s">
        <v>187</v>
      </c>
      <c r="D275" s="9" t="s">
        <v>188</v>
      </c>
      <c r="E275" s="10">
        <v>0</v>
      </c>
      <c r="F275" s="30">
        <v>0</v>
      </c>
    </row>
    <row r="276" spans="1:6" hidden="1" x14ac:dyDescent="0.25">
      <c r="A276" s="156"/>
      <c r="B276" s="176"/>
      <c r="C276" s="8" t="s">
        <v>192</v>
      </c>
      <c r="D276" s="9" t="s">
        <v>195</v>
      </c>
      <c r="E276" s="10"/>
      <c r="F276" s="30"/>
    </row>
    <row r="277" spans="1:6" ht="31.5" hidden="1" x14ac:dyDescent="0.25">
      <c r="A277" s="156"/>
      <c r="B277" s="176"/>
      <c r="C277" s="8" t="s">
        <v>196</v>
      </c>
      <c r="D277" s="9" t="s">
        <v>197</v>
      </c>
      <c r="E277" s="10"/>
      <c r="F277" s="30"/>
    </row>
    <row r="278" spans="1:6" ht="22.5" hidden="1" customHeight="1" x14ac:dyDescent="0.25">
      <c r="A278" s="156"/>
      <c r="B278" s="176"/>
      <c r="C278" s="8" t="s">
        <v>193</v>
      </c>
      <c r="D278" s="9" t="s">
        <v>194</v>
      </c>
      <c r="E278" s="10"/>
      <c r="F278" s="30"/>
    </row>
    <row r="279" spans="1:6" hidden="1" x14ac:dyDescent="0.25">
      <c r="A279" s="156"/>
      <c r="B279" s="191" t="s">
        <v>0</v>
      </c>
      <c r="C279" s="192"/>
      <c r="D279" s="193"/>
      <c r="E279" s="96">
        <f>SUM(E275:E278)</f>
        <v>0</v>
      </c>
      <c r="F279" s="96">
        <f>SUM(F275:F278)</f>
        <v>0</v>
      </c>
    </row>
    <row r="280" spans="1:6" ht="31.5" hidden="1" x14ac:dyDescent="0.25">
      <c r="A280" s="156"/>
      <c r="B280" s="147" t="s">
        <v>12</v>
      </c>
      <c r="C280" s="8" t="s">
        <v>187</v>
      </c>
      <c r="D280" s="9" t="s">
        <v>188</v>
      </c>
      <c r="E280" s="10"/>
      <c r="F280" s="30"/>
    </row>
    <row r="281" spans="1:6" ht="31.5" hidden="1" x14ac:dyDescent="0.25">
      <c r="A281" s="156"/>
      <c r="B281" s="176"/>
      <c r="C281" s="8" t="s">
        <v>184</v>
      </c>
      <c r="D281" s="9" t="s">
        <v>189</v>
      </c>
      <c r="E281" s="10"/>
      <c r="F281" s="30"/>
    </row>
    <row r="282" spans="1:6" hidden="1" x14ac:dyDescent="0.25">
      <c r="A282" s="156"/>
      <c r="B282" s="176"/>
      <c r="C282" s="8" t="s">
        <v>192</v>
      </c>
      <c r="D282" s="9" t="s">
        <v>195</v>
      </c>
      <c r="E282" s="10"/>
      <c r="F282" s="30"/>
    </row>
    <row r="283" spans="1:6" ht="31.5" hidden="1" x14ac:dyDescent="0.25">
      <c r="A283" s="156"/>
      <c r="B283" s="176"/>
      <c r="C283" s="8" t="s">
        <v>201</v>
      </c>
      <c r="D283" s="9" t="s">
        <v>202</v>
      </c>
      <c r="E283" s="10"/>
      <c r="F283" s="30"/>
    </row>
    <row r="284" spans="1:6" ht="31.5" hidden="1" x14ac:dyDescent="0.25">
      <c r="A284" s="156"/>
      <c r="B284" s="176"/>
      <c r="C284" s="8" t="s">
        <v>219</v>
      </c>
      <c r="D284" s="9" t="s">
        <v>220</v>
      </c>
      <c r="E284" s="10"/>
      <c r="F284" s="30"/>
    </row>
    <row r="285" spans="1:6" ht="18.75" hidden="1" customHeight="1" x14ac:dyDescent="0.25">
      <c r="A285" s="156"/>
      <c r="B285" s="176"/>
      <c r="C285" s="52" t="s">
        <v>193</v>
      </c>
      <c r="D285" s="53" t="s">
        <v>194</v>
      </c>
      <c r="E285" s="56"/>
      <c r="F285" s="30"/>
    </row>
    <row r="286" spans="1:6" ht="46.7" hidden="1" customHeight="1" x14ac:dyDescent="0.25">
      <c r="A286" s="156"/>
      <c r="B286" s="172"/>
      <c r="C286" s="52" t="s">
        <v>56</v>
      </c>
      <c r="D286" s="53" t="s">
        <v>57</v>
      </c>
      <c r="E286" s="56"/>
      <c r="F286" s="30"/>
    </row>
    <row r="287" spans="1:6" hidden="1" x14ac:dyDescent="0.25">
      <c r="A287" s="156"/>
      <c r="B287" s="191" t="s">
        <v>0</v>
      </c>
      <c r="C287" s="192"/>
      <c r="D287" s="193"/>
      <c r="E287" s="96">
        <f>SUM(E280:E286)</f>
        <v>0</v>
      </c>
      <c r="F287" s="96">
        <f>SUM(F280:F286)</f>
        <v>0</v>
      </c>
    </row>
    <row r="288" spans="1:6" ht="40.5" hidden="1" customHeight="1" x14ac:dyDescent="0.25">
      <c r="A288" s="156"/>
      <c r="B288" s="51" t="s">
        <v>13</v>
      </c>
      <c r="C288" s="52" t="s">
        <v>193</v>
      </c>
      <c r="D288" s="53" t="s">
        <v>269</v>
      </c>
      <c r="E288" s="56"/>
      <c r="F288" s="30"/>
    </row>
    <row r="289" spans="1:6" hidden="1" x14ac:dyDescent="0.25">
      <c r="A289" s="156"/>
      <c r="B289" s="191" t="s">
        <v>0</v>
      </c>
      <c r="C289" s="192"/>
      <c r="D289" s="193"/>
      <c r="E289" s="96">
        <f>SUM(E288:E288)</f>
        <v>0</v>
      </c>
      <c r="F289" s="96">
        <f>SUM(F288:F288)</f>
        <v>0</v>
      </c>
    </row>
    <row r="290" spans="1:6" ht="19.5" hidden="1" customHeight="1" x14ac:dyDescent="0.25">
      <c r="A290" s="215" t="s">
        <v>221</v>
      </c>
      <c r="B290" s="216"/>
      <c r="C290" s="216"/>
      <c r="D290" s="217"/>
      <c r="E290" s="101">
        <f>SUM(E289,E287,E279,E274,E271,E257,E240,E236,E232,E227,E223,E220,E216,E214)</f>
        <v>0</v>
      </c>
      <c r="F290" s="101">
        <f>SUM(F289,F287,F279,F274,F271,F257,F240,F236,F232,F227,F223,F220,F216,F214)</f>
        <v>0</v>
      </c>
    </row>
    <row r="291" spans="1:6" ht="38.25" hidden="1" customHeight="1" x14ac:dyDescent="0.25">
      <c r="A291" s="175" t="s">
        <v>85</v>
      </c>
      <c r="B291" s="174" t="s">
        <v>62</v>
      </c>
      <c r="C291" s="9" t="s">
        <v>91</v>
      </c>
      <c r="D291" s="9" t="s">
        <v>92</v>
      </c>
      <c r="E291" s="10"/>
      <c r="F291" s="102"/>
    </row>
    <row r="292" spans="1:6" ht="47.25" hidden="1" x14ac:dyDescent="0.25">
      <c r="A292" s="176"/>
      <c r="B292" s="174"/>
      <c r="C292" s="9" t="s">
        <v>222</v>
      </c>
      <c r="D292" s="9" t="s">
        <v>223</v>
      </c>
      <c r="E292" s="10"/>
      <c r="F292" s="102"/>
    </row>
    <row r="293" spans="1:6" ht="31.5" hidden="1" x14ac:dyDescent="0.25">
      <c r="A293" s="176"/>
      <c r="B293" s="174"/>
      <c r="C293" s="9" t="s">
        <v>224</v>
      </c>
      <c r="D293" s="9" t="s">
        <v>225</v>
      </c>
      <c r="E293" s="10"/>
      <c r="F293" s="102">
        <v>0</v>
      </c>
    </row>
    <row r="294" spans="1:6" ht="31.5" hidden="1" x14ac:dyDescent="0.25">
      <c r="A294" s="176"/>
      <c r="B294" s="174"/>
      <c r="C294" s="29" t="s">
        <v>226</v>
      </c>
      <c r="D294" s="29" t="s">
        <v>92</v>
      </c>
      <c r="E294" s="10"/>
      <c r="F294" s="102"/>
    </row>
    <row r="295" spans="1:6" ht="63" hidden="1" x14ac:dyDescent="0.25">
      <c r="A295" s="176"/>
      <c r="B295" s="174"/>
      <c r="C295" s="9" t="s">
        <v>94</v>
      </c>
      <c r="D295" s="9" t="s">
        <v>95</v>
      </c>
      <c r="E295" s="10"/>
      <c r="F295" s="102">
        <v>0</v>
      </c>
    </row>
    <row r="296" spans="1:6" ht="35.25" hidden="1" customHeight="1" x14ac:dyDescent="0.25">
      <c r="A296" s="176"/>
      <c r="B296" s="174"/>
      <c r="C296" s="9" t="s">
        <v>140</v>
      </c>
      <c r="D296" s="9" t="s">
        <v>227</v>
      </c>
      <c r="E296" s="56"/>
      <c r="F296" s="103"/>
    </row>
    <row r="297" spans="1:6" ht="37.5" hidden="1" customHeight="1" x14ac:dyDescent="0.25">
      <c r="A297" s="176"/>
      <c r="B297" s="174"/>
      <c r="C297" s="9" t="s">
        <v>228</v>
      </c>
      <c r="D297" s="9" t="s">
        <v>229</v>
      </c>
      <c r="E297" s="56"/>
      <c r="F297" s="103"/>
    </row>
    <row r="298" spans="1:6" ht="38.25" hidden="1" customHeight="1" x14ac:dyDescent="0.25">
      <c r="A298" s="176"/>
      <c r="B298" s="174"/>
      <c r="C298" s="9" t="s">
        <v>230</v>
      </c>
      <c r="D298" s="29" t="s">
        <v>231</v>
      </c>
      <c r="E298" s="56"/>
      <c r="F298" s="103"/>
    </row>
    <row r="299" spans="1:6" ht="40.5" hidden="1" customHeight="1" x14ac:dyDescent="0.25">
      <c r="A299" s="176"/>
      <c r="B299" s="174"/>
      <c r="C299" s="9" t="s">
        <v>232</v>
      </c>
      <c r="D299" s="9" t="s">
        <v>233</v>
      </c>
      <c r="E299" s="56"/>
      <c r="F299" s="103"/>
    </row>
    <row r="300" spans="1:6" ht="51.75" hidden="1" customHeight="1" x14ac:dyDescent="0.25">
      <c r="A300" s="176"/>
      <c r="B300" s="174"/>
      <c r="C300" s="9" t="s">
        <v>141</v>
      </c>
      <c r="D300" s="9" t="s">
        <v>142</v>
      </c>
      <c r="E300" s="56"/>
      <c r="F300" s="103"/>
    </row>
    <row r="301" spans="1:6" hidden="1" x14ac:dyDescent="0.25">
      <c r="A301" s="176"/>
      <c r="B301" s="229" t="s">
        <v>234</v>
      </c>
      <c r="C301" s="230"/>
      <c r="D301" s="231"/>
      <c r="E301" s="104">
        <f>SUM(E291:E300)</f>
        <v>0</v>
      </c>
      <c r="F301" s="104">
        <f>SUM(F291:F300)</f>
        <v>0</v>
      </c>
    </row>
    <row r="302" spans="1:6" ht="25.5" hidden="1" customHeight="1" x14ac:dyDescent="0.25">
      <c r="A302" s="232" t="s">
        <v>235</v>
      </c>
      <c r="B302" s="233"/>
      <c r="C302" s="233"/>
      <c r="D302" s="234"/>
      <c r="E302" s="105">
        <f>SUM(E301)</f>
        <v>0</v>
      </c>
      <c r="F302" s="105">
        <f>SUM(F301)</f>
        <v>0</v>
      </c>
    </row>
    <row r="303" spans="1:6" ht="119.45" hidden="1" customHeight="1" x14ac:dyDescent="0.25">
      <c r="A303" s="50" t="s">
        <v>85</v>
      </c>
      <c r="B303" s="46" t="s">
        <v>24</v>
      </c>
      <c r="C303" s="9" t="s">
        <v>273</v>
      </c>
      <c r="D303" s="106" t="s">
        <v>252</v>
      </c>
      <c r="E303" s="86"/>
      <c r="F303" s="105"/>
    </row>
    <row r="304" spans="1:6" ht="25.5" hidden="1" customHeight="1" x14ac:dyDescent="0.25">
      <c r="A304" s="235" t="s">
        <v>287</v>
      </c>
      <c r="B304" s="236"/>
      <c r="C304" s="236"/>
      <c r="D304" s="236"/>
      <c r="E304" s="88">
        <f>SUM(E303:E303)</f>
        <v>0</v>
      </c>
      <c r="F304" s="105"/>
    </row>
    <row r="305" spans="1:10" s="3" customFormat="1" ht="39.75" hidden="1" customHeight="1" x14ac:dyDescent="0.25">
      <c r="A305" s="154" t="s">
        <v>85</v>
      </c>
      <c r="B305" s="158" t="s">
        <v>102</v>
      </c>
      <c r="C305" s="9" t="s">
        <v>276</v>
      </c>
      <c r="D305" s="29" t="s">
        <v>324</v>
      </c>
      <c r="E305" s="108"/>
      <c r="F305" s="87">
        <v>0</v>
      </c>
      <c r="G305" s="107"/>
      <c r="H305" s="107"/>
      <c r="I305" s="107"/>
      <c r="J305" s="107"/>
    </row>
    <row r="306" spans="1:10" s="3" customFormat="1" ht="39.75" hidden="1" customHeight="1" x14ac:dyDescent="0.25">
      <c r="A306" s="155"/>
      <c r="B306" s="224"/>
      <c r="C306" s="9" t="s">
        <v>339</v>
      </c>
      <c r="D306" s="14" t="s">
        <v>320</v>
      </c>
      <c r="E306" s="108"/>
      <c r="F306" s="87"/>
      <c r="G306" s="107"/>
      <c r="H306" s="107"/>
      <c r="I306" s="107"/>
      <c r="J306" s="107"/>
    </row>
    <row r="307" spans="1:10" s="3" customFormat="1" ht="46.7" hidden="1" customHeight="1" x14ac:dyDescent="0.25">
      <c r="A307" s="155"/>
      <c r="B307" s="224"/>
      <c r="C307" s="8" t="s">
        <v>321</v>
      </c>
      <c r="D307" s="12" t="s">
        <v>322</v>
      </c>
      <c r="E307" s="108"/>
      <c r="F307" s="87"/>
      <c r="G307" s="107"/>
      <c r="H307" s="107"/>
      <c r="I307" s="107"/>
      <c r="J307" s="107"/>
    </row>
    <row r="308" spans="1:10" s="3" customFormat="1" ht="58.5" hidden="1" customHeight="1" x14ac:dyDescent="0.25">
      <c r="A308" s="155"/>
      <c r="B308" s="224"/>
      <c r="C308" s="9" t="s">
        <v>293</v>
      </c>
      <c r="D308" s="106" t="s">
        <v>294</v>
      </c>
      <c r="E308" s="108"/>
      <c r="F308" s="87"/>
      <c r="G308" s="107"/>
      <c r="H308" s="107"/>
      <c r="I308" s="107"/>
      <c r="J308" s="107"/>
    </row>
    <row r="309" spans="1:10" s="3" customFormat="1" ht="46.7" hidden="1" customHeight="1" x14ac:dyDescent="0.25">
      <c r="A309" s="155"/>
      <c r="B309" s="224"/>
      <c r="C309" s="9" t="s">
        <v>273</v>
      </c>
      <c r="D309" s="106" t="s">
        <v>252</v>
      </c>
      <c r="E309" s="108"/>
      <c r="F309" s="87"/>
      <c r="G309" s="107"/>
      <c r="H309" s="107"/>
      <c r="I309" s="107"/>
      <c r="J309" s="107"/>
    </row>
    <row r="310" spans="1:10" s="3" customFormat="1" ht="33.75" hidden="1" customHeight="1" x14ac:dyDescent="0.25">
      <c r="A310" s="155"/>
      <c r="B310" s="224"/>
      <c r="C310" s="9" t="s">
        <v>272</v>
      </c>
      <c r="D310" s="109" t="s">
        <v>253</v>
      </c>
      <c r="E310" s="110"/>
      <c r="F310" s="87"/>
      <c r="G310" s="107"/>
      <c r="H310" s="107"/>
      <c r="I310" s="107"/>
      <c r="J310" s="107"/>
    </row>
    <row r="311" spans="1:10" s="3" customFormat="1" ht="40.5" hidden="1" customHeight="1" x14ac:dyDescent="0.25">
      <c r="A311" s="155"/>
      <c r="B311" s="224"/>
      <c r="C311" s="9" t="s">
        <v>271</v>
      </c>
      <c r="D311" s="111" t="s">
        <v>263</v>
      </c>
      <c r="E311" s="110"/>
      <c r="F311" s="87"/>
      <c r="G311" s="107"/>
      <c r="H311" s="107"/>
      <c r="I311" s="107"/>
      <c r="J311" s="107"/>
    </row>
    <row r="312" spans="1:10" s="3" customFormat="1" ht="40.5" hidden="1" customHeight="1" x14ac:dyDescent="0.25">
      <c r="A312" s="155"/>
      <c r="B312" s="224"/>
      <c r="C312" s="8" t="s">
        <v>297</v>
      </c>
      <c r="D312" s="112" t="s">
        <v>298</v>
      </c>
      <c r="E312" s="10"/>
      <c r="F312" s="87"/>
      <c r="G312" s="107"/>
      <c r="H312" s="107"/>
      <c r="I312" s="107"/>
      <c r="J312" s="107"/>
    </row>
    <row r="313" spans="1:10" s="3" customFormat="1" ht="40.5" hidden="1" customHeight="1" x14ac:dyDescent="0.25">
      <c r="A313" s="155"/>
      <c r="B313" s="224"/>
      <c r="C313" s="4" t="s">
        <v>299</v>
      </c>
      <c r="D313" s="5" t="s">
        <v>300</v>
      </c>
      <c r="E313" s="10"/>
      <c r="F313" s="87"/>
      <c r="G313" s="107"/>
      <c r="H313" s="107"/>
      <c r="I313" s="107"/>
      <c r="J313" s="107"/>
    </row>
    <row r="314" spans="1:10" s="3" customFormat="1" ht="40.5" hidden="1" customHeight="1" x14ac:dyDescent="0.25">
      <c r="A314" s="155"/>
      <c r="B314" s="224"/>
      <c r="C314" s="8" t="s">
        <v>301</v>
      </c>
      <c r="D314" s="112" t="s">
        <v>302</v>
      </c>
      <c r="E314" s="10"/>
      <c r="F314" s="87"/>
      <c r="G314" s="107"/>
      <c r="H314" s="107"/>
      <c r="I314" s="107"/>
      <c r="J314" s="107"/>
    </row>
    <row r="315" spans="1:10" s="3" customFormat="1" ht="40.5" hidden="1" customHeight="1" x14ac:dyDescent="0.25">
      <c r="A315" s="155"/>
      <c r="B315" s="224"/>
      <c r="C315" s="9" t="s">
        <v>288</v>
      </c>
      <c r="D315" s="9" t="s">
        <v>289</v>
      </c>
      <c r="E315" s="56"/>
      <c r="F315" s="87"/>
      <c r="G315" s="107"/>
      <c r="H315" s="107"/>
      <c r="I315" s="107"/>
      <c r="J315" s="107"/>
    </row>
    <row r="316" spans="1:10" s="3" customFormat="1" ht="46.7" hidden="1" customHeight="1" x14ac:dyDescent="0.25">
      <c r="A316" s="155"/>
      <c r="B316" s="224"/>
      <c r="C316" s="8" t="s">
        <v>261</v>
      </c>
      <c r="D316" s="65" t="s">
        <v>262</v>
      </c>
      <c r="E316" s="110"/>
      <c r="F316" s="87"/>
      <c r="G316" s="107"/>
      <c r="H316" s="107"/>
      <c r="I316" s="107"/>
      <c r="J316" s="107"/>
    </row>
    <row r="317" spans="1:10" s="3" customFormat="1" ht="43.5" hidden="1" customHeight="1" x14ac:dyDescent="0.25">
      <c r="A317" s="155"/>
      <c r="B317" s="224"/>
      <c r="C317" s="8" t="s">
        <v>236</v>
      </c>
      <c r="D317" s="112" t="s">
        <v>237</v>
      </c>
      <c r="E317" s="86"/>
      <c r="F317" s="87"/>
      <c r="G317" s="107"/>
      <c r="H317" s="107"/>
      <c r="I317" s="107"/>
      <c r="J317" s="107"/>
    </row>
    <row r="318" spans="1:10" s="3" customFormat="1" ht="35.25" hidden="1" customHeight="1" x14ac:dyDescent="0.25">
      <c r="A318" s="157"/>
      <c r="B318" s="157"/>
      <c r="C318" s="8" t="s">
        <v>290</v>
      </c>
      <c r="D318" s="9" t="s">
        <v>291</v>
      </c>
      <c r="E318" s="10"/>
      <c r="F318" s="87">
        <v>0</v>
      </c>
      <c r="G318" s="107"/>
      <c r="H318" s="107"/>
      <c r="I318" s="107"/>
      <c r="J318" s="107"/>
    </row>
    <row r="319" spans="1:10" s="3" customFormat="1" ht="25.5" hidden="1" customHeight="1" x14ac:dyDescent="0.25">
      <c r="A319" s="225" t="s">
        <v>106</v>
      </c>
      <c r="B319" s="181"/>
      <c r="C319" s="181"/>
      <c r="D319" s="181"/>
      <c r="E319" s="136">
        <f>SUM(E305:E318)</f>
        <v>0</v>
      </c>
      <c r="F319" s="88">
        <f>SUM(F318)</f>
        <v>0</v>
      </c>
      <c r="G319" s="107"/>
      <c r="H319" s="107"/>
      <c r="I319" s="107"/>
      <c r="J319" s="107"/>
    </row>
    <row r="320" spans="1:10" ht="32.25" hidden="1" customHeight="1" x14ac:dyDescent="0.25">
      <c r="A320" s="154" t="s">
        <v>240</v>
      </c>
      <c r="B320" s="237" t="s">
        <v>102</v>
      </c>
      <c r="C320" s="8" t="s">
        <v>210</v>
      </c>
      <c r="D320" s="9" t="s">
        <v>211</v>
      </c>
      <c r="E320" s="10"/>
      <c r="F320" s="87">
        <v>0</v>
      </c>
    </row>
    <row r="321" spans="1:6" ht="21.75" hidden="1" customHeight="1" x14ac:dyDescent="0.25">
      <c r="A321" s="155"/>
      <c r="B321" s="238"/>
      <c r="C321" s="113" t="s">
        <v>277</v>
      </c>
      <c r="D321" s="41" t="s">
        <v>238</v>
      </c>
      <c r="E321" s="86"/>
      <c r="F321" s="87"/>
    </row>
    <row r="322" spans="1:6" ht="21.75" hidden="1" customHeight="1" x14ac:dyDescent="0.25">
      <c r="A322" s="155"/>
      <c r="B322" s="238"/>
      <c r="C322" s="114" t="s">
        <v>274</v>
      </c>
      <c r="D322" s="115" t="s">
        <v>275</v>
      </c>
      <c r="E322" s="108"/>
      <c r="F322" s="87"/>
    </row>
    <row r="323" spans="1:6" ht="21.75" hidden="1" customHeight="1" x14ac:dyDescent="0.25">
      <c r="A323" s="155"/>
      <c r="B323" s="238"/>
      <c r="C323" s="114" t="s">
        <v>305</v>
      </c>
      <c r="D323" s="115" t="s">
        <v>306</v>
      </c>
      <c r="E323" s="108"/>
      <c r="F323" s="87"/>
    </row>
    <row r="324" spans="1:6" ht="28.7" hidden="1" customHeight="1" x14ac:dyDescent="0.25">
      <c r="A324" s="155"/>
      <c r="B324" s="238"/>
      <c r="C324" s="52" t="s">
        <v>259</v>
      </c>
      <c r="D324" s="53" t="s">
        <v>260</v>
      </c>
      <c r="E324" s="56"/>
      <c r="F324" s="87"/>
    </row>
    <row r="325" spans="1:6" ht="33.75" hidden="1" customHeight="1" x14ac:dyDescent="0.25">
      <c r="A325" s="155"/>
      <c r="B325" s="238"/>
      <c r="C325" s="52" t="s">
        <v>257</v>
      </c>
      <c r="D325" s="53" t="s">
        <v>258</v>
      </c>
      <c r="E325" s="56"/>
      <c r="F325" s="87"/>
    </row>
    <row r="326" spans="1:6" ht="21.75" hidden="1" customHeight="1" x14ac:dyDescent="0.25">
      <c r="A326" s="155"/>
      <c r="B326" s="238"/>
      <c r="C326" s="114" t="s">
        <v>239</v>
      </c>
      <c r="D326" s="115" t="s">
        <v>284</v>
      </c>
      <c r="E326" s="108"/>
      <c r="F326" s="87"/>
    </row>
    <row r="327" spans="1:6" ht="21.75" hidden="1" customHeight="1" x14ac:dyDescent="0.25">
      <c r="A327" s="155"/>
      <c r="B327" s="229" t="s">
        <v>234</v>
      </c>
      <c r="C327" s="230"/>
      <c r="D327" s="231"/>
      <c r="E327" s="104">
        <f>SUM(E320:E326)</f>
        <v>0</v>
      </c>
      <c r="F327" s="87"/>
    </row>
    <row r="328" spans="1:6" ht="21.75" hidden="1" customHeight="1" x14ac:dyDescent="0.25">
      <c r="A328" s="155"/>
      <c r="B328" s="24" t="s">
        <v>2</v>
      </c>
      <c r="C328" s="114" t="s">
        <v>274</v>
      </c>
      <c r="D328" s="115" t="s">
        <v>275</v>
      </c>
      <c r="E328" s="116"/>
      <c r="F328" s="87"/>
    </row>
    <row r="329" spans="1:6" ht="21.75" hidden="1" customHeight="1" x14ac:dyDescent="0.25">
      <c r="A329" s="155"/>
      <c r="B329" s="44" t="s">
        <v>3</v>
      </c>
      <c r="C329" s="114" t="s">
        <v>274</v>
      </c>
      <c r="D329" s="115" t="s">
        <v>275</v>
      </c>
      <c r="E329" s="116"/>
      <c r="F329" s="87"/>
    </row>
    <row r="330" spans="1:6" ht="40.5" hidden="1" customHeight="1" x14ac:dyDescent="0.25">
      <c r="A330" s="155"/>
      <c r="B330" s="44" t="s">
        <v>6</v>
      </c>
      <c r="C330" s="114" t="s">
        <v>274</v>
      </c>
      <c r="D330" s="115" t="s">
        <v>275</v>
      </c>
      <c r="E330" s="116"/>
      <c r="F330" s="87"/>
    </row>
    <row r="331" spans="1:6" ht="35.25" hidden="1" customHeight="1" x14ac:dyDescent="0.25">
      <c r="A331" s="155"/>
      <c r="B331" s="44" t="s">
        <v>7</v>
      </c>
      <c r="C331" s="114" t="s">
        <v>274</v>
      </c>
      <c r="D331" s="115" t="s">
        <v>275</v>
      </c>
      <c r="E331" s="116"/>
      <c r="F331" s="87"/>
    </row>
    <row r="332" spans="1:6" ht="21.75" hidden="1" customHeight="1" x14ac:dyDescent="0.25">
      <c r="A332" s="155"/>
      <c r="B332" s="44" t="s">
        <v>8</v>
      </c>
      <c r="C332" s="114" t="s">
        <v>274</v>
      </c>
      <c r="D332" s="115" t="s">
        <v>275</v>
      </c>
      <c r="E332" s="116"/>
      <c r="F332" s="87"/>
    </row>
    <row r="333" spans="1:6" ht="39" hidden="1" customHeight="1" x14ac:dyDescent="0.25">
      <c r="A333" s="155"/>
      <c r="B333" s="44" t="s">
        <v>159</v>
      </c>
      <c r="C333" s="114" t="s">
        <v>274</v>
      </c>
      <c r="D333" s="115" t="s">
        <v>275</v>
      </c>
      <c r="E333" s="116"/>
      <c r="F333" s="87"/>
    </row>
    <row r="334" spans="1:6" ht="34.5" hidden="1" customHeight="1" x14ac:dyDescent="0.25">
      <c r="A334" s="155"/>
      <c r="B334" s="44" t="s">
        <v>10</v>
      </c>
      <c r="C334" s="114" t="s">
        <v>274</v>
      </c>
      <c r="D334" s="115" t="s">
        <v>275</v>
      </c>
      <c r="E334" s="116"/>
      <c r="F334" s="87"/>
    </row>
    <row r="335" spans="1:6" ht="33.75" hidden="1" customHeight="1" x14ac:dyDescent="0.25">
      <c r="A335" s="155"/>
      <c r="B335" s="44" t="s">
        <v>11</v>
      </c>
      <c r="C335" s="114" t="s">
        <v>274</v>
      </c>
      <c r="D335" s="115" t="s">
        <v>275</v>
      </c>
      <c r="E335" s="116"/>
      <c r="F335" s="87"/>
    </row>
    <row r="336" spans="1:6" ht="30.75" hidden="1" customHeight="1" x14ac:dyDescent="0.25">
      <c r="A336" s="155"/>
      <c r="B336" s="117" t="s">
        <v>132</v>
      </c>
      <c r="C336" s="114" t="s">
        <v>274</v>
      </c>
      <c r="D336" s="115" t="s">
        <v>275</v>
      </c>
      <c r="E336" s="118"/>
      <c r="F336" s="87"/>
    </row>
    <row r="337" spans="1:6" ht="30.2" hidden="1" customHeight="1" x14ac:dyDescent="0.25">
      <c r="A337" s="155"/>
      <c r="B337" s="117" t="s">
        <v>12</v>
      </c>
      <c r="C337" s="114" t="s">
        <v>274</v>
      </c>
      <c r="D337" s="115" t="s">
        <v>275</v>
      </c>
      <c r="E337" s="118"/>
      <c r="F337" s="87"/>
    </row>
    <row r="338" spans="1:6" ht="18.75" hidden="1" customHeight="1" x14ac:dyDescent="0.25">
      <c r="A338" s="157"/>
      <c r="B338" s="25" t="s">
        <v>13</v>
      </c>
      <c r="C338" s="114" t="s">
        <v>274</v>
      </c>
      <c r="D338" s="115" t="s">
        <v>275</v>
      </c>
      <c r="E338" s="118"/>
      <c r="F338" s="87">
        <v>0</v>
      </c>
    </row>
    <row r="339" spans="1:6" ht="34.5" hidden="1" customHeight="1" x14ac:dyDescent="0.25">
      <c r="A339" s="235" t="s">
        <v>279</v>
      </c>
      <c r="B339" s="236"/>
      <c r="C339" s="236"/>
      <c r="D339" s="236"/>
      <c r="E339" s="88">
        <f>SUM(E327+E328+E329+E330+E331+E332++E333+E334+E335+E336+E337+E338)</f>
        <v>0</v>
      </c>
      <c r="F339" s="88">
        <f>SUM(F338)</f>
        <v>0</v>
      </c>
    </row>
    <row r="340" spans="1:6" ht="48" customHeight="1" x14ac:dyDescent="0.25">
      <c r="A340" s="154" t="s">
        <v>85</v>
      </c>
      <c r="B340" s="158" t="s">
        <v>309</v>
      </c>
      <c r="C340" s="9" t="s">
        <v>101</v>
      </c>
      <c r="D340" s="29" t="s">
        <v>278</v>
      </c>
      <c r="E340" s="108">
        <v>31185</v>
      </c>
      <c r="F340" s="87">
        <v>0</v>
      </c>
    </row>
    <row r="341" spans="1:6" ht="31.5" customHeight="1" x14ac:dyDescent="0.25">
      <c r="A341" s="155"/>
      <c r="B341" s="224"/>
      <c r="C341" s="41" t="s">
        <v>127</v>
      </c>
      <c r="D341" s="41" t="s">
        <v>128</v>
      </c>
      <c r="E341" s="108">
        <v>13975</v>
      </c>
      <c r="F341" s="87"/>
    </row>
    <row r="342" spans="1:6" ht="31.5" hidden="1" customHeight="1" x14ac:dyDescent="0.25">
      <c r="A342" s="155"/>
      <c r="B342" s="224"/>
      <c r="C342" s="41" t="s">
        <v>121</v>
      </c>
      <c r="D342" s="41" t="s">
        <v>129</v>
      </c>
      <c r="E342" s="108"/>
      <c r="F342" s="87"/>
    </row>
    <row r="343" spans="1:6" ht="36.75" customHeight="1" x14ac:dyDescent="0.25">
      <c r="A343" s="157"/>
      <c r="B343" s="157"/>
      <c r="C343" s="9" t="s">
        <v>230</v>
      </c>
      <c r="D343" s="29" t="s">
        <v>231</v>
      </c>
      <c r="E343" s="108">
        <v>13791</v>
      </c>
      <c r="F343" s="87">
        <v>0</v>
      </c>
    </row>
    <row r="344" spans="1:6" ht="54.75" customHeight="1" x14ac:dyDescent="0.25">
      <c r="A344" s="225" t="s">
        <v>280</v>
      </c>
      <c r="B344" s="181"/>
      <c r="C344" s="181"/>
      <c r="D344" s="181"/>
      <c r="E344" s="136">
        <f>SUM(E340:E343)</f>
        <v>58951</v>
      </c>
      <c r="F344" s="88">
        <f>SUM(F343)</f>
        <v>0</v>
      </c>
    </row>
    <row r="345" spans="1:6" ht="26.25" customHeight="1" x14ac:dyDescent="0.25">
      <c r="A345" s="226" t="s">
        <v>1</v>
      </c>
      <c r="B345" s="227"/>
      <c r="C345" s="227"/>
      <c r="D345" s="228"/>
      <c r="E345" s="137">
        <f>SUM(E344+E319+E129+E81)</f>
        <v>1387614</v>
      </c>
      <c r="F345" s="119">
        <f>SUM(F287+F302+F344)</f>
        <v>0</v>
      </c>
    </row>
    <row r="346" spans="1:6" ht="40.5" customHeight="1" x14ac:dyDescent="0.25">
      <c r="A346" s="194" t="s">
        <v>340</v>
      </c>
      <c r="B346" s="246"/>
      <c r="C346" s="246"/>
      <c r="D346" s="246"/>
      <c r="E346" s="246"/>
      <c r="F346" s="246"/>
    </row>
    <row r="347" spans="1:6" ht="47.45" hidden="1" customHeight="1" x14ac:dyDescent="0.25">
      <c r="A347" s="175" t="s">
        <v>82</v>
      </c>
      <c r="B347" s="120" t="s">
        <v>102</v>
      </c>
      <c r="C347" s="28" t="s">
        <v>93</v>
      </c>
      <c r="D347" s="9" t="s">
        <v>116</v>
      </c>
      <c r="E347" s="121">
        <v>0</v>
      </c>
      <c r="F347" s="122"/>
    </row>
    <row r="348" spans="1:6" ht="16.5" hidden="1" customHeight="1" x14ac:dyDescent="0.25">
      <c r="A348" s="243"/>
      <c r="B348" s="244" t="s">
        <v>105</v>
      </c>
      <c r="C348" s="245"/>
      <c r="D348" s="245"/>
      <c r="E348" s="31">
        <f>SUM(E347)</f>
        <v>0</v>
      </c>
      <c r="F348" s="31">
        <f>SUM(F347)</f>
        <v>0</v>
      </c>
    </row>
    <row r="349" spans="1:6" ht="42" hidden="1" customHeight="1" x14ac:dyDescent="0.25">
      <c r="A349" s="154" t="s">
        <v>82</v>
      </c>
      <c r="B349" s="154" t="s">
        <v>102</v>
      </c>
      <c r="C349" s="123" t="s">
        <v>133</v>
      </c>
      <c r="D349" s="124" t="s">
        <v>134</v>
      </c>
      <c r="E349" s="121"/>
      <c r="F349" s="125"/>
    </row>
    <row r="350" spans="1:6" ht="47.25" hidden="1" x14ac:dyDescent="0.25">
      <c r="A350" s="155"/>
      <c r="B350" s="155"/>
      <c r="C350" s="123" t="s">
        <v>135</v>
      </c>
      <c r="D350" s="124" t="s">
        <v>136</v>
      </c>
      <c r="E350" s="121"/>
      <c r="F350" s="125"/>
    </row>
    <row r="351" spans="1:6" hidden="1" x14ac:dyDescent="0.25">
      <c r="A351" s="155"/>
      <c r="B351" s="155"/>
      <c r="C351" s="123" t="s">
        <v>137</v>
      </c>
      <c r="D351" s="124" t="s">
        <v>138</v>
      </c>
      <c r="E351" s="121"/>
      <c r="F351" s="125"/>
    </row>
    <row r="352" spans="1:6" ht="24" hidden="1" customHeight="1" x14ac:dyDescent="0.25">
      <c r="A352" s="165"/>
      <c r="B352" s="247" t="s">
        <v>139</v>
      </c>
      <c r="C352" s="248"/>
      <c r="D352" s="249"/>
      <c r="E352" s="126">
        <f>SUM(E349:E351)</f>
        <v>0</v>
      </c>
      <c r="F352" s="126">
        <f>SUM(F349:F351)</f>
        <v>0</v>
      </c>
    </row>
    <row r="353" spans="1:6" ht="15.75" hidden="1" customHeight="1" x14ac:dyDescent="0.25">
      <c r="A353" s="240" t="s">
        <v>103</v>
      </c>
      <c r="B353" s="241"/>
      <c r="C353" s="241"/>
      <c r="D353" s="242"/>
      <c r="E353" s="127">
        <f>SUM(E352,E348)</f>
        <v>0</v>
      </c>
      <c r="F353" s="127">
        <f>SUM(F352,F348)</f>
        <v>0</v>
      </c>
    </row>
    <row r="354" spans="1:6" ht="47.45" hidden="1" customHeight="1" x14ac:dyDescent="0.25">
      <c r="A354" s="175" t="s">
        <v>104</v>
      </c>
      <c r="B354" s="120" t="s">
        <v>102</v>
      </c>
      <c r="C354" s="28" t="s">
        <v>93</v>
      </c>
      <c r="D354" s="9" t="s">
        <v>116</v>
      </c>
      <c r="E354" s="121"/>
      <c r="F354" s="122"/>
    </row>
    <row r="355" spans="1:6" ht="15.75" hidden="1" customHeight="1" x14ac:dyDescent="0.25">
      <c r="A355" s="243"/>
      <c r="B355" s="244" t="s">
        <v>105</v>
      </c>
      <c r="C355" s="245"/>
      <c r="D355" s="245"/>
      <c r="E355" s="31">
        <f>SUM(E354)</f>
        <v>0</v>
      </c>
      <c r="F355" s="31">
        <f>SUM(F354)</f>
        <v>0</v>
      </c>
    </row>
    <row r="356" spans="1:6" ht="54" hidden="1" customHeight="1" x14ac:dyDescent="0.25">
      <c r="A356" s="50" t="s">
        <v>107</v>
      </c>
      <c r="B356" s="50" t="s">
        <v>102</v>
      </c>
      <c r="C356" s="128" t="s">
        <v>91</v>
      </c>
      <c r="D356" s="129" t="s">
        <v>92</v>
      </c>
      <c r="E356" s="121"/>
      <c r="F356" s="125"/>
    </row>
    <row r="357" spans="1:6" ht="87.75" customHeight="1" x14ac:dyDescent="0.25">
      <c r="A357" s="250" t="s">
        <v>79</v>
      </c>
      <c r="B357" s="250" t="s">
        <v>317</v>
      </c>
      <c r="C357" s="128" t="s">
        <v>338</v>
      </c>
      <c r="D357" s="140" t="s">
        <v>354</v>
      </c>
      <c r="E357" s="141">
        <v>50907</v>
      </c>
      <c r="F357" s="125"/>
    </row>
    <row r="358" spans="1:6" ht="25.5" customHeight="1" x14ac:dyDescent="0.25">
      <c r="A358" s="255" t="s">
        <v>348</v>
      </c>
      <c r="B358" s="256"/>
      <c r="C358" s="256"/>
      <c r="D358" s="257"/>
      <c r="E358" s="138">
        <f>SUM(E357)</f>
        <v>50907</v>
      </c>
      <c r="F358" s="125"/>
    </row>
    <row r="359" spans="1:6" ht="30.75" customHeight="1" x14ac:dyDescent="0.25">
      <c r="A359" s="254" t="s">
        <v>85</v>
      </c>
      <c r="B359" s="251" t="s">
        <v>62</v>
      </c>
      <c r="C359" s="128" t="s">
        <v>326</v>
      </c>
      <c r="D359" s="140" t="s">
        <v>349</v>
      </c>
      <c r="E359" s="141">
        <v>90289</v>
      </c>
      <c r="F359" s="125"/>
    </row>
    <row r="360" spans="1:6" ht="71.25" customHeight="1" x14ac:dyDescent="0.25">
      <c r="A360" s="254"/>
      <c r="B360" s="252"/>
      <c r="C360" s="128" t="s">
        <v>328</v>
      </c>
      <c r="D360" s="140" t="s">
        <v>350</v>
      </c>
      <c r="E360" s="141">
        <v>2677</v>
      </c>
      <c r="F360" s="125"/>
    </row>
    <row r="361" spans="1:6" ht="63" customHeight="1" x14ac:dyDescent="0.25">
      <c r="A361" s="254"/>
      <c r="B361" s="252"/>
      <c r="C361" s="128" t="s">
        <v>327</v>
      </c>
      <c r="D361" s="140" t="s">
        <v>351</v>
      </c>
      <c r="E361" s="141">
        <v>78782</v>
      </c>
      <c r="F361" s="125"/>
    </row>
    <row r="362" spans="1:6" ht="55.5" customHeight="1" x14ac:dyDescent="0.25">
      <c r="A362" s="254"/>
      <c r="B362" s="252"/>
      <c r="C362" s="128" t="s">
        <v>337</v>
      </c>
      <c r="D362" s="140" t="s">
        <v>353</v>
      </c>
      <c r="E362" s="141">
        <v>204670</v>
      </c>
      <c r="F362" s="125"/>
    </row>
    <row r="363" spans="1:6" ht="41.25" customHeight="1" x14ac:dyDescent="0.25">
      <c r="A363" s="254"/>
      <c r="B363" s="252"/>
      <c r="C363" s="128" t="s">
        <v>329</v>
      </c>
      <c r="D363" s="140" t="s">
        <v>352</v>
      </c>
      <c r="E363" s="141">
        <v>40209</v>
      </c>
      <c r="F363" s="125"/>
    </row>
    <row r="364" spans="1:6" ht="36" customHeight="1" x14ac:dyDescent="0.25">
      <c r="A364" s="254"/>
      <c r="B364" s="253"/>
      <c r="C364" s="128" t="s">
        <v>341</v>
      </c>
      <c r="D364" s="140" t="s">
        <v>355</v>
      </c>
      <c r="E364" s="141">
        <v>6250</v>
      </c>
      <c r="F364" s="125"/>
    </row>
    <row r="365" spans="1:6" ht="24.75" customHeight="1" x14ac:dyDescent="0.25">
      <c r="A365" s="255" t="s">
        <v>106</v>
      </c>
      <c r="B365" s="256"/>
      <c r="C365" s="256"/>
      <c r="D365" s="257"/>
      <c r="E365" s="138">
        <f>SUM(E359:E364)</f>
        <v>422877</v>
      </c>
      <c r="F365" s="126">
        <f>SUM(F356:F364)</f>
        <v>0</v>
      </c>
    </row>
    <row r="366" spans="1:6" ht="15.75" customHeight="1" x14ac:dyDescent="0.25">
      <c r="A366" s="226" t="s">
        <v>103</v>
      </c>
      <c r="B366" s="227"/>
      <c r="C366" s="227"/>
      <c r="D366" s="239"/>
      <c r="E366" s="137">
        <f>SUM(E358+E365)</f>
        <v>473784</v>
      </c>
      <c r="F366" s="127">
        <f>SUM(F365,F355)</f>
        <v>0</v>
      </c>
    </row>
    <row r="367" spans="1:6" x14ac:dyDescent="0.25">
      <c r="E367" s="130">
        <f>SUM(E62+E73+E77+E345+E366)</f>
        <v>2299370</v>
      </c>
    </row>
    <row r="369" spans="3:3" x14ac:dyDescent="0.25">
      <c r="C369" s="17" t="s">
        <v>241</v>
      </c>
    </row>
  </sheetData>
  <mergeCells count="173">
    <mergeCell ref="B359:B364"/>
    <mergeCell ref="A358:D358"/>
    <mergeCell ref="A365:D365"/>
    <mergeCell ref="A359:A364"/>
    <mergeCell ref="A79:A80"/>
    <mergeCell ref="A81:D81"/>
    <mergeCell ref="A304:D304"/>
    <mergeCell ref="B320:B326"/>
    <mergeCell ref="B327:D327"/>
    <mergeCell ref="B153:B154"/>
    <mergeCell ref="A366:D366"/>
    <mergeCell ref="A305:A318"/>
    <mergeCell ref="B305:B318"/>
    <mergeCell ref="A319:D319"/>
    <mergeCell ref="A320:A338"/>
    <mergeCell ref="A339:D339"/>
    <mergeCell ref="A353:D353"/>
    <mergeCell ref="A354:A355"/>
    <mergeCell ref="B355:D355"/>
    <mergeCell ref="A346:F346"/>
    <mergeCell ref="A347:A348"/>
    <mergeCell ref="B348:D348"/>
    <mergeCell ref="A349:A352"/>
    <mergeCell ref="B349:B351"/>
    <mergeCell ref="B352:D352"/>
    <mergeCell ref="A340:A343"/>
    <mergeCell ref="B340:B343"/>
    <mergeCell ref="A344:D344"/>
    <mergeCell ref="A345:D345"/>
    <mergeCell ref="A291:A301"/>
    <mergeCell ref="B291:B300"/>
    <mergeCell ref="B301:D301"/>
    <mergeCell ref="A302:D302"/>
    <mergeCell ref="B279:D279"/>
    <mergeCell ref="B280:B286"/>
    <mergeCell ref="B287:D287"/>
    <mergeCell ref="B289:D289"/>
    <mergeCell ref="A290:D290"/>
    <mergeCell ref="B275:B278"/>
    <mergeCell ref="B208:D208"/>
    <mergeCell ref="A210:A289"/>
    <mergeCell ref="B210:B213"/>
    <mergeCell ref="B214:D214"/>
    <mergeCell ref="B215:B216"/>
    <mergeCell ref="C216:D216"/>
    <mergeCell ref="B220:D220"/>
    <mergeCell ref="B221:B222"/>
    <mergeCell ref="B223:D223"/>
    <mergeCell ref="B224:B226"/>
    <mergeCell ref="B227:D227"/>
    <mergeCell ref="B228:B231"/>
    <mergeCell ref="B232:D232"/>
    <mergeCell ref="B233:B235"/>
    <mergeCell ref="B236:D236"/>
    <mergeCell ref="B240:D240"/>
    <mergeCell ref="B272:B273"/>
    <mergeCell ref="B241:B256"/>
    <mergeCell ref="B257:D257"/>
    <mergeCell ref="B258:B270"/>
    <mergeCell ref="B271:D271"/>
    <mergeCell ref="B192:D192"/>
    <mergeCell ref="A193:D193"/>
    <mergeCell ref="A195:D195"/>
    <mergeCell ref="B146:D146"/>
    <mergeCell ref="B149:B150"/>
    <mergeCell ref="B131:D131"/>
    <mergeCell ref="B185:D185"/>
    <mergeCell ref="B187:D187"/>
    <mergeCell ref="B189:D189"/>
    <mergeCell ref="B190:B191"/>
    <mergeCell ref="A152:D152"/>
    <mergeCell ref="A154:A192"/>
    <mergeCell ref="B155:D155"/>
    <mergeCell ref="B158:D158"/>
    <mergeCell ref="B162:D162"/>
    <mergeCell ref="B165:D165"/>
    <mergeCell ref="B166:B167"/>
    <mergeCell ref="B168:D168"/>
    <mergeCell ref="B142:B143"/>
    <mergeCell ref="B163:B164"/>
    <mergeCell ref="A132:A151"/>
    <mergeCell ref="B133:D133"/>
    <mergeCell ref="B137:D137"/>
    <mergeCell ref="B139:D139"/>
    <mergeCell ref="A78:F78"/>
    <mergeCell ref="B82:B83"/>
    <mergeCell ref="B85:B86"/>
    <mergeCell ref="A197:D197"/>
    <mergeCell ref="A204:A208"/>
    <mergeCell ref="A209:D209"/>
    <mergeCell ref="B274:D274"/>
    <mergeCell ref="A61:D61"/>
    <mergeCell ref="A63:F63"/>
    <mergeCell ref="A64:A65"/>
    <mergeCell ref="B64:B65"/>
    <mergeCell ref="A77:D77"/>
    <mergeCell ref="A74:F74"/>
    <mergeCell ref="A73:D73"/>
    <mergeCell ref="A75:A76"/>
    <mergeCell ref="B75:B76"/>
    <mergeCell ref="B66:B72"/>
    <mergeCell ref="A62:D62"/>
    <mergeCell ref="C65:D65"/>
    <mergeCell ref="B84:D84"/>
    <mergeCell ref="B109:D109"/>
    <mergeCell ref="B94:D94"/>
    <mergeCell ref="B95:B97"/>
    <mergeCell ref="B98:D98"/>
    <mergeCell ref="A9:F9"/>
    <mergeCell ref="A28:D28"/>
    <mergeCell ref="A30:D30"/>
    <mergeCell ref="A17:A27"/>
    <mergeCell ref="B11:B14"/>
    <mergeCell ref="A16:F16"/>
    <mergeCell ref="A11:A14"/>
    <mergeCell ref="D11:D14"/>
    <mergeCell ref="C11:C14"/>
    <mergeCell ref="E11:E14"/>
    <mergeCell ref="F12:F14"/>
    <mergeCell ref="A58:A60"/>
    <mergeCell ref="A66:A72"/>
    <mergeCell ref="A31:A36"/>
    <mergeCell ref="B39:B40"/>
    <mergeCell ref="B52:B53"/>
    <mergeCell ref="A54:D54"/>
    <mergeCell ref="A57:D57"/>
    <mergeCell ref="A55:A56"/>
    <mergeCell ref="B43:B44"/>
    <mergeCell ref="B45:B47"/>
    <mergeCell ref="A37:D37"/>
    <mergeCell ref="A38:A53"/>
    <mergeCell ref="B206:B207"/>
    <mergeCell ref="B159:B161"/>
    <mergeCell ref="B183:B184"/>
    <mergeCell ref="B217:B219"/>
    <mergeCell ref="B135:D135"/>
    <mergeCell ref="B237:B239"/>
    <mergeCell ref="B100:D100"/>
    <mergeCell ref="A198:A202"/>
    <mergeCell ref="B199:D199"/>
    <mergeCell ref="B200:B201"/>
    <mergeCell ref="B202:D202"/>
    <mergeCell ref="A203:D203"/>
    <mergeCell ref="B205:D205"/>
    <mergeCell ref="B169:B170"/>
    <mergeCell ref="B171:D171"/>
    <mergeCell ref="B172:B178"/>
    <mergeCell ref="B179:D179"/>
    <mergeCell ref="B182:D182"/>
    <mergeCell ref="B110:B111"/>
    <mergeCell ref="B112:D112"/>
    <mergeCell ref="B113:B114"/>
    <mergeCell ref="B115:D115"/>
    <mergeCell ref="B116:B121"/>
    <mergeCell ref="B103:D103"/>
    <mergeCell ref="B87:B88"/>
    <mergeCell ref="B89:D89"/>
    <mergeCell ref="B91:D91"/>
    <mergeCell ref="B92:B93"/>
    <mergeCell ref="B148:D148"/>
    <mergeCell ref="B151:D151"/>
    <mergeCell ref="B122:D122"/>
    <mergeCell ref="B124:D124"/>
    <mergeCell ref="B125:B127"/>
    <mergeCell ref="B128:D128"/>
    <mergeCell ref="A129:D129"/>
    <mergeCell ref="A82:A128"/>
    <mergeCell ref="B101:B102"/>
    <mergeCell ref="B141:D141"/>
    <mergeCell ref="B144:D144"/>
    <mergeCell ref="B104:B105"/>
    <mergeCell ref="B106:D106"/>
    <mergeCell ref="B107:B108"/>
  </mergeCells>
  <phoneticPr fontId="19" type="noConversion"/>
  <pageMargins left="0.98425196850393704" right="0" top="0.78740157480314965" bottom="0.78740157480314965" header="0" footer="0"/>
  <pageSetup paperSize="9" scale="85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Lapas1!Print_Titles</vt:lpstr>
    </vt:vector>
  </TitlesOfParts>
  <Company>Šilalės rajono savivaldybė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User</cp:lastModifiedBy>
  <cp:lastPrinted>2025-01-28T14:20:49Z</cp:lastPrinted>
  <dcterms:created xsi:type="dcterms:W3CDTF">2017-02-13T07:37:59Z</dcterms:created>
  <dcterms:modified xsi:type="dcterms:W3CDTF">2026-02-03T08:21:58Z</dcterms:modified>
</cp:coreProperties>
</file>