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biudžetas\"/>
    </mc:Choice>
  </mc:AlternateContent>
  <xr:revisionPtr revIDLastSave="0" documentId="13_ncr:1_{C9FC2E78-04D6-4D2B-B6A6-4D2CCC043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  <sheet name="Lapas2" sheetId="2" r:id="rId2"/>
  </sheets>
  <definedNames>
    <definedName name="_xlnm.Print_Titles" localSheetId="0">Lapas1!$10:$15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119" i="1"/>
  <c r="F220" i="1" l="1"/>
  <c r="F775" i="1"/>
  <c r="F542" i="1"/>
  <c r="F530" i="1" l="1"/>
  <c r="F772" i="1" l="1"/>
  <c r="F776" i="1" s="1"/>
  <c r="F489" i="1" l="1"/>
  <c r="F673" i="1"/>
  <c r="F533" i="1"/>
  <c r="F415" i="1"/>
  <c r="F378" i="1" l="1"/>
  <c r="F384" i="1" l="1"/>
  <c r="G378" i="1"/>
  <c r="F597" i="1" l="1"/>
  <c r="F589" i="1"/>
  <c r="G589" i="1"/>
  <c r="F320" i="1" l="1"/>
  <c r="F41" i="1"/>
  <c r="F269" i="1" l="1"/>
  <c r="G41" i="1" l="1"/>
  <c r="F229" i="1" l="1"/>
  <c r="F179" i="1"/>
  <c r="F665" i="1" l="1"/>
  <c r="G533" i="1" l="1"/>
  <c r="F504" i="1"/>
  <c r="F280" i="1" l="1"/>
  <c r="F354" i="1"/>
  <c r="G365" i="1"/>
  <c r="F365" i="1"/>
  <c r="F360" i="1"/>
  <c r="F287" i="1" l="1"/>
  <c r="G287" i="1"/>
  <c r="G280" i="1"/>
  <c r="G161" i="1"/>
  <c r="F161" i="1"/>
  <c r="F113" i="1"/>
  <c r="F106" i="1"/>
  <c r="F100" i="1"/>
  <c r="F86" i="1"/>
  <c r="F149" i="1" l="1"/>
  <c r="F165" i="1"/>
  <c r="F159" i="1"/>
  <c r="F548" i="1"/>
  <c r="F622" i="1"/>
  <c r="F557" i="1"/>
  <c r="G312" i="1"/>
  <c r="F312" i="1"/>
  <c r="F781" i="1"/>
  <c r="F782" i="1" s="1"/>
  <c r="G772" i="1"/>
  <c r="G673" i="1"/>
  <c r="G665" i="1"/>
  <c r="F652" i="1"/>
  <c r="F644" i="1"/>
  <c r="F637" i="1"/>
  <c r="G622" i="1"/>
  <c r="F604" i="1"/>
  <c r="G597" i="1"/>
  <c r="F580" i="1"/>
  <c r="G580" i="1"/>
  <c r="F568" i="1"/>
  <c r="G568" i="1"/>
  <c r="G542" i="1"/>
  <c r="G548" i="1"/>
  <c r="G530" i="1"/>
  <c r="F505" i="1"/>
  <c r="G504" i="1"/>
  <c r="G505" i="1" s="1"/>
  <c r="G489" i="1"/>
  <c r="F464" i="1"/>
  <c r="F456" i="1"/>
  <c r="F452" i="1"/>
  <c r="G452" i="1"/>
  <c r="F448" i="1"/>
  <c r="F444" i="1"/>
  <c r="F439" i="1"/>
  <c r="G439" i="1"/>
  <c r="F437" i="1"/>
  <c r="G437" i="1"/>
  <c r="F433" i="1"/>
  <c r="F429" i="1"/>
  <c r="G429" i="1"/>
  <c r="F425" i="1"/>
  <c r="F422" i="1"/>
  <c r="G422" i="1"/>
  <c r="F419" i="1"/>
  <c r="G419" i="1"/>
  <c r="G360" i="1"/>
  <c r="G354" i="1"/>
  <c r="F345" i="1"/>
  <c r="F341" i="1"/>
  <c r="G341" i="1"/>
  <c r="F338" i="1"/>
  <c r="G338" i="1"/>
  <c r="F333" i="1"/>
  <c r="G333" i="1"/>
  <c r="F325" i="1"/>
  <c r="G325" i="1"/>
  <c r="G320" i="1"/>
  <c r="F303" i="1"/>
  <c r="F295" i="1"/>
  <c r="G295" i="1"/>
  <c r="G269" i="1"/>
  <c r="F262" i="1"/>
  <c r="G262" i="1"/>
  <c r="F244" i="1"/>
  <c r="F233" i="1"/>
  <c r="F238" i="1"/>
  <c r="F224" i="1"/>
  <c r="F215" i="1"/>
  <c r="F212" i="1"/>
  <c r="G212" i="1"/>
  <c r="F208" i="1"/>
  <c r="G208" i="1"/>
  <c r="G205" i="1"/>
  <c r="F205" i="1"/>
  <c r="F202" i="1"/>
  <c r="G202" i="1"/>
  <c r="G199" i="1"/>
  <c r="F199" i="1"/>
  <c r="F194" i="1"/>
  <c r="F189" i="1"/>
  <c r="G189" i="1"/>
  <c r="F186" i="1"/>
  <c r="F182" i="1"/>
  <c r="G182" i="1"/>
  <c r="G165" i="1"/>
  <c r="G159" i="1"/>
  <c r="F151" i="1"/>
  <c r="G151" i="1"/>
  <c r="G149" i="1"/>
  <c r="F141" i="1"/>
  <c r="F142" i="1" s="1"/>
  <c r="G141" i="1"/>
  <c r="G142" i="1" s="1"/>
  <c r="G124" i="1"/>
  <c r="G36" i="1"/>
  <c r="G47" i="1"/>
  <c r="G51" i="1"/>
  <c r="G57" i="1"/>
  <c r="G63" i="1"/>
  <c r="G69" i="1"/>
  <c r="G74" i="1"/>
  <c r="G81" i="1"/>
  <c r="G86" i="1"/>
  <c r="G93" i="1"/>
  <c r="G100" i="1"/>
  <c r="G106" i="1"/>
  <c r="G113" i="1"/>
  <c r="G119" i="1"/>
  <c r="F124" i="1"/>
  <c r="F47" i="1"/>
  <c r="F51" i="1"/>
  <c r="F57" i="1"/>
  <c r="F63" i="1"/>
  <c r="F69" i="1"/>
  <c r="F74" i="1"/>
  <c r="F81" i="1"/>
  <c r="F93" i="1"/>
  <c r="G415" i="1"/>
  <c r="G425" i="1"/>
  <c r="G433" i="1"/>
  <c r="G444" i="1"/>
  <c r="G448" i="1"/>
  <c r="G456" i="1"/>
  <c r="G460" i="1"/>
  <c r="G464" i="1"/>
  <c r="G349" i="1"/>
  <c r="G677" i="1"/>
  <c r="F460" i="1"/>
  <c r="F193" i="1"/>
  <c r="F221" i="1"/>
  <c r="G345" i="1"/>
  <c r="F677" i="1"/>
  <c r="G233" i="1"/>
  <c r="G604" i="1"/>
  <c r="F349" i="1"/>
  <c r="G775" i="1"/>
  <c r="G238" i="1"/>
  <c r="G229" i="1"/>
  <c r="G224" i="1"/>
  <c r="G186" i="1"/>
  <c r="G303" i="1"/>
  <c r="G179" i="1"/>
  <c r="G194" i="1"/>
  <c r="G215" i="1"/>
  <c r="G220" i="1"/>
  <c r="G244" i="1"/>
  <c r="G384" i="1"/>
  <c r="G557" i="1"/>
  <c r="G637" i="1"/>
  <c r="G644" i="1"/>
  <c r="G652" i="1"/>
  <c r="G781" i="1"/>
  <c r="G782" i="1" s="1"/>
  <c r="F366" i="1" l="1"/>
  <c r="F245" i="1"/>
  <c r="F674" i="1"/>
  <c r="G166" i="1"/>
  <c r="F166" i="1"/>
  <c r="G366" i="1"/>
  <c r="F152" i="1"/>
  <c r="F490" i="1"/>
  <c r="G245" i="1"/>
  <c r="G674" i="1"/>
  <c r="F125" i="1"/>
  <c r="G490" i="1"/>
  <c r="G152" i="1"/>
  <c r="G125" i="1"/>
  <c r="G776" i="1"/>
  <c r="F783" i="1" l="1"/>
  <c r="G783" i="1"/>
</calcChain>
</file>

<file path=xl/sharedStrings.xml><?xml version="1.0" encoding="utf-8"?>
<sst xmlns="http://schemas.openxmlformats.org/spreadsheetml/2006/main" count="1587" uniqueCount="759">
  <si>
    <t>Iš viso</t>
  </si>
  <si>
    <t>IŠ VISO:</t>
  </si>
  <si>
    <t>Bijotų seniūnija</t>
  </si>
  <si>
    <t>Bilionių seniūnija</t>
  </si>
  <si>
    <t>Didkiemio seniūnija</t>
  </si>
  <si>
    <t>Kaltinėnų seniūnija</t>
  </si>
  <si>
    <t>Kvėdarnos seniūnija</t>
  </si>
  <si>
    <t>Laukuvos seniūnija</t>
  </si>
  <si>
    <t>Pajūrio seniūnija</t>
  </si>
  <si>
    <t>Palentinio seniūnija</t>
  </si>
  <si>
    <t>Šilalės miesto seniūnija</t>
  </si>
  <si>
    <t>Šilalės kaimiškoji seniūnija</t>
  </si>
  <si>
    <t>Traksėdžio seniūnija</t>
  </si>
  <si>
    <t>Tenenių seniūnija</t>
  </si>
  <si>
    <t>Upynos seniūnija</t>
  </si>
  <si>
    <t>Žadeikių seniūnija</t>
  </si>
  <si>
    <t>Kultūros centras</t>
  </si>
  <si>
    <t>Savivaldybės priešgaisrinė tarnyba</t>
  </si>
  <si>
    <t>Šilalės Simono Gaudėšiaus gimnazija</t>
  </si>
  <si>
    <t>Šilalės r. Laukuvos Norberto Vėliaus gimnazija</t>
  </si>
  <si>
    <t>Šilalės  Dariaus ir  Girėno progimnazija</t>
  </si>
  <si>
    <t>Šilalės r. Pajūrio Stanislovo Biržiškio gimnazija</t>
  </si>
  <si>
    <t>Šilalės suaugusiųjų  mokykla</t>
  </si>
  <si>
    <t>Šilalės r. Pajūralio pagrindinė mokykla</t>
  </si>
  <si>
    <t>Šilalės r. Obelyno pagrindinė mokykla</t>
  </si>
  <si>
    <t>Šilalės r. Žadeikių pagrindinė mokykla</t>
  </si>
  <si>
    <t>Šilalės meno mokykla</t>
  </si>
  <si>
    <t>Šilalės sporto mokykla</t>
  </si>
  <si>
    <t>Šilalės švietimo pagalbos tarnyba</t>
  </si>
  <si>
    <t>Šilalės rajono savivaldybės visuomenės sveikatos biuras</t>
  </si>
  <si>
    <t>Šilalės rajono socialinių paslaugų namai</t>
  </si>
  <si>
    <t>Priemonės pavadinimas</t>
  </si>
  <si>
    <t>01.01.01.01.</t>
  </si>
  <si>
    <t>01.01.01.02.</t>
  </si>
  <si>
    <t>01.01.01.03.</t>
  </si>
  <si>
    <t>01.01.01.04.</t>
  </si>
  <si>
    <t>01.01.04.01.</t>
  </si>
  <si>
    <t>Mero reprezentacinių priemonių vykdymas</t>
  </si>
  <si>
    <t>01.01.04.02.</t>
  </si>
  <si>
    <t>01.01.04.03.</t>
  </si>
  <si>
    <t>Korupcijos prevencijos įgyvendinimas</t>
  </si>
  <si>
    <t>01.01.04.04.</t>
  </si>
  <si>
    <t>01.01.04.05.</t>
  </si>
  <si>
    <t>Šilalės rajonui nusipelniusių asmenų skatinimo programos įgyvendinimas</t>
  </si>
  <si>
    <t>01.01.04.06.</t>
  </si>
  <si>
    <t>Savivaldybių asociacijos nario mokestis</t>
  </si>
  <si>
    <t>01.01.04.07.</t>
  </si>
  <si>
    <t>01.01.04.09.</t>
  </si>
  <si>
    <t>Savivaldybės administracijos ir seniūnijų pastatų einamasis remontas</t>
  </si>
  <si>
    <t>01.02.01.01.</t>
  </si>
  <si>
    <t>Savivaldybės tarybos narių gebėjimų ir įgūdžių tobulinimas</t>
  </si>
  <si>
    <t>01.02.01.02.</t>
  </si>
  <si>
    <t>01.02.02.01.</t>
  </si>
  <si>
    <t>01.02.02.03.</t>
  </si>
  <si>
    <t>Dalyvavimas rengiant ir įgyvendinant regionų plėtros programas</t>
  </si>
  <si>
    <t>01.01.02.01.</t>
  </si>
  <si>
    <t>Seniūnijų finansinio, ūkinio bei materialinio aptarnavimo užtikrinimas</t>
  </si>
  <si>
    <t>01.01.02.02.</t>
  </si>
  <si>
    <t>Seniūnaičių ir kaimo bendruomenių pirmininkų veiklos rėmimas</t>
  </si>
  <si>
    <t>01.01.04.10.</t>
  </si>
  <si>
    <t>02.01.01.09.</t>
  </si>
  <si>
    <t>02.03.01.03.</t>
  </si>
  <si>
    <t>Naminių gyvūnų (šunų, kačių, paukščių ir kt.) priežiūros ir reguliavimo kontrolė</t>
  </si>
  <si>
    <t>02.03.01.04.</t>
  </si>
  <si>
    <t>02.03.01.05.</t>
  </si>
  <si>
    <t>Triukšmo prevencijos priemonių įgyvendinimas Šilalės rajono teritorijoje</t>
  </si>
  <si>
    <t>02.03.01.06.</t>
  </si>
  <si>
    <t>Oro kokybės valdymas Šilalės rajono savivaldybės teritorijoje</t>
  </si>
  <si>
    <t>03.02.01.01.</t>
  </si>
  <si>
    <t>Prevencinių programų rengimas ir įgyvendinimas bendradarbiaujant su policija</t>
  </si>
  <si>
    <t>03.02.01.02.</t>
  </si>
  <si>
    <t>Saugios kaimynystės iniciatyvų rėmimas</t>
  </si>
  <si>
    <t>03.02.01.03.</t>
  </si>
  <si>
    <t>Stebėjimo kamerų įrengimas potencialiai pavojingose vietose</t>
  </si>
  <si>
    <t>03.02.01.04.</t>
  </si>
  <si>
    <t>Eismo saugumo priemonių diegimas Šilalės mieste ir rajono gyvenvietėse</t>
  </si>
  <si>
    <t>04.02.01.03.</t>
  </si>
  <si>
    <t>04.03.01.01.</t>
  </si>
  <si>
    <t>Visuomenės sveikatos biuro išlaikymo užtikrinimas</t>
  </si>
  <si>
    <t>04.03.01.02.</t>
  </si>
  <si>
    <t>Sukurti darbo organizavimo sistemą su rizikos grupės asmenimis</t>
  </si>
  <si>
    <t>05.01.01.01.</t>
  </si>
  <si>
    <t>Šilalės rajono etninės kultūros plėtros programos parengimas ir įgyvendinimas</t>
  </si>
  <si>
    <t>05.01.01.02.</t>
  </si>
  <si>
    <t>05.02.02.01.</t>
  </si>
  <si>
    <t>05.02.02.03.</t>
  </si>
  <si>
    <t>05.02.03.05.</t>
  </si>
  <si>
    <t>Kultūros paveldo objektų tvarkymas</t>
  </si>
  <si>
    <t>05.02.01.04.</t>
  </si>
  <si>
    <t>05.02.03.07.</t>
  </si>
  <si>
    <t>Seniūnijų laisvalaikio salių materialinės bazės atnaujinimas</t>
  </si>
  <si>
    <t>05.02.01.01.</t>
  </si>
  <si>
    <t>05.02.01.02.</t>
  </si>
  <si>
    <t>05.02.03.01.</t>
  </si>
  <si>
    <t>Bibliotekų materialinės bazės atnaujinimas</t>
  </si>
  <si>
    <t>06.01.01.01.</t>
  </si>
  <si>
    <t>06.01.01.02.</t>
  </si>
  <si>
    <t>Sporto varžybų ir stovyklų organizavimas</t>
  </si>
  <si>
    <t>07.01.05.02.</t>
  </si>
  <si>
    <t>07.01.02.03.</t>
  </si>
  <si>
    <t>07.01.05.03.</t>
  </si>
  <si>
    <t>07.01.01.01.</t>
  </si>
  <si>
    <t>Ikimokyklinių įstaigų ugdymo proceso ir aplinkos užtikrinimas</t>
  </si>
  <si>
    <t>07.01.05.01.</t>
  </si>
  <si>
    <t>07.03.01.03.</t>
  </si>
  <si>
    <t>Švietimo įstaigų ilgalaikio turto įsigijimas</t>
  </si>
  <si>
    <t>07.01.02.02.</t>
  </si>
  <si>
    <t>07.03.01.01.</t>
  </si>
  <si>
    <t>07.02.01.01.</t>
  </si>
  <si>
    <t>07.01.03.01.</t>
  </si>
  <si>
    <t>Šilalės meno mokykloje ugdymo proceso ir aplinkos išlaikymo užtikrinimas</t>
  </si>
  <si>
    <t>07.01.03.02.</t>
  </si>
  <si>
    <t>Šilalės sporto mokykloje ugdymo proceso ir aplinkos išlaikymo užtikrinimas</t>
  </si>
  <si>
    <t>07.01.04.01.</t>
  </si>
  <si>
    <t>Šilalės švietimo pagalbos tarnybos veiklos organizavimo užtikrinimas</t>
  </si>
  <si>
    <t>07.01.04.03.</t>
  </si>
  <si>
    <t>08.01.01.03.</t>
  </si>
  <si>
    <t>Civilinės būklės aktų registravimas</t>
  </si>
  <si>
    <t>08.01.01.04.</t>
  </si>
  <si>
    <t>Valstybinės kalbos vartojimo ir taisyklingumo kontrolė</t>
  </si>
  <si>
    <t>08.01.01.05.</t>
  </si>
  <si>
    <t>Archyvinių dokumentų tvarkymas</t>
  </si>
  <si>
    <t>08.01.01.07.</t>
  </si>
  <si>
    <t>Pirminė teisinė pagalba</t>
  </si>
  <si>
    <t>08.01.01.09.</t>
  </si>
  <si>
    <t>Jaunimo teisių apsauga</t>
  </si>
  <si>
    <t>08.01.01.14.</t>
  </si>
  <si>
    <t>Žemės ūkio funkcijų vykdymas</t>
  </si>
  <si>
    <t>08.01.01.13.</t>
  </si>
  <si>
    <t>09.02.03.06.</t>
  </si>
  <si>
    <t>09.01.01.04.</t>
  </si>
  <si>
    <t>Šilalės rajono savivaldybės socialinės paramos programos įgyvendinimas</t>
  </si>
  <si>
    <t>09.01.01.01.</t>
  </si>
  <si>
    <t>Institucijos valdymo išlaidos (socialinių darbuotojų išlaikymas)</t>
  </si>
  <si>
    <t>09.01.02.01.</t>
  </si>
  <si>
    <t>Socialinių darbuotojų kvalifikacijos kėlimas</t>
  </si>
  <si>
    <t>09.02.03.02.</t>
  </si>
  <si>
    <t>09.01.01.02.</t>
  </si>
  <si>
    <t>09.03.01.04.</t>
  </si>
  <si>
    <t>Trumpalaikės socialinės globos paslaugų teikimas tėvų globos netekusiems vaikams</t>
  </si>
  <si>
    <t>09.03.01.05.</t>
  </si>
  <si>
    <t>09.03.01.06.</t>
  </si>
  <si>
    <t>Socialinių paslaugų teikimas neįgaliesiems (dienos soc. globa institucijoje)</t>
  </si>
  <si>
    <t>09.03.01.07.</t>
  </si>
  <si>
    <t>Socialinių paslaugų teikimas asmens namuose (pagalba asmens namuose)</t>
  </si>
  <si>
    <t>09.03.01.08.</t>
  </si>
  <si>
    <t>09.03.01.09.</t>
  </si>
  <si>
    <t>Socialinės priežiūros paslaugų teikimas (vaikų dienos centras)</t>
  </si>
  <si>
    <t>09.03.01.10.</t>
  </si>
  <si>
    <t>09.03.01.12.</t>
  </si>
  <si>
    <t>09.03.01.14.</t>
  </si>
  <si>
    <t>Maitinimo paslaugų teikimas</t>
  </si>
  <si>
    <t>09.04.02.02.</t>
  </si>
  <si>
    <t>10.01.01.01.</t>
  </si>
  <si>
    <t>10.01.01.02.</t>
  </si>
  <si>
    <t>10.01.01.03.</t>
  </si>
  <si>
    <t>Vietos bendruomenių verslumo skatinimas</t>
  </si>
  <si>
    <t>10.02.01.01.</t>
  </si>
  <si>
    <t>Šilalės rajono kaimo rėmimo plėtros programos įgyvendinimas</t>
  </si>
  <si>
    <t>10.02.01.03.</t>
  </si>
  <si>
    <t>Žemdirbių švenčių ir kitų renginių organizavimas</t>
  </si>
  <si>
    <t>11.01.01.03.</t>
  </si>
  <si>
    <t>Komunalinių atliekų tvarkymo infrastruktūros plėtra</t>
  </si>
  <si>
    <t>11.01.05.02.</t>
  </si>
  <si>
    <t>Šilalės rajono  savivaldybės verslo plėtros programos įgyvendinimui</t>
  </si>
  <si>
    <t>11.01.01.02.</t>
  </si>
  <si>
    <t>Atliekų išvežimas iš kapinių ir bendrojo naudojimo teritorijų</t>
  </si>
  <si>
    <t>11.01.03.01.</t>
  </si>
  <si>
    <t>Rajono gatvių apšvietimo užtikrinimas</t>
  </si>
  <si>
    <t>11.01.04.01.</t>
  </si>
  <si>
    <t>Gėlynų įrengimas ir priežiūra</t>
  </si>
  <si>
    <t>11.01.04.02.</t>
  </si>
  <si>
    <t>Medžių kirtimo, sodinimo, tvarkymo ir pertvarkymo darbai</t>
  </si>
  <si>
    <t>11.01.04.03.</t>
  </si>
  <si>
    <t>11.01.02.06.</t>
  </si>
  <si>
    <t>Gatvių priežiūra žiemos sezono metu</t>
  </si>
  <si>
    <t>11.01.04.05.</t>
  </si>
  <si>
    <t>Savivaldybei priklausančių visuomeninės paskirties pastatų aplinkos tvarkymas</t>
  </si>
  <si>
    <t>11.01.03.02.</t>
  </si>
  <si>
    <t>Gatvių apšvietimo tinklų įrengimas</t>
  </si>
  <si>
    <t>11.01.02.03.</t>
  </si>
  <si>
    <t>11.01.02.11.</t>
  </si>
  <si>
    <t>Šaligatvių ir pėsčiųjų takų priežiūra ir plėtra</t>
  </si>
  <si>
    <t>11.01.05.06.</t>
  </si>
  <si>
    <t>13.01.04.06.</t>
  </si>
  <si>
    <t>Pėsčiųjų tilto per miesto tvenkinį į Bendruomenių parką įrengimas</t>
  </si>
  <si>
    <t>13.01.04.08.</t>
  </si>
  <si>
    <t>13.01.04.09.</t>
  </si>
  <si>
    <t>13.01.05.20.</t>
  </si>
  <si>
    <t>13.01.05.22.</t>
  </si>
  <si>
    <t>13.01.05.25.</t>
  </si>
  <si>
    <t>14.01.02.01.</t>
  </si>
  <si>
    <t>14.01.02.02.</t>
  </si>
  <si>
    <t>Šilalės rajono nevyriausybinių organizacijų rėmimo programos įgyvendinimas</t>
  </si>
  <si>
    <t>Programos pavadinimas, programos kodas</t>
  </si>
  <si>
    <t>Asignavimų valdytojo pavadinimas</t>
  </si>
  <si>
    <t>PATVIRTINTA</t>
  </si>
  <si>
    <t xml:space="preserve">Šilalės rajono savivaldybės tarybos </t>
  </si>
  <si>
    <t>eurais</t>
  </si>
  <si>
    <t>iš viso</t>
  </si>
  <si>
    <t>Savivaldybės tarybos finansinio, ūkinio bei materialinio aptarnavimo užtikrinimas</t>
  </si>
  <si>
    <t>Savivaldybės funkcijų įgyvendinimo ir valdymo tobulinimo programa Nr.1</t>
  </si>
  <si>
    <t>Savivaldybės administracijos ir jos struktūrinių padalinių finansinio, ūkinio bei materialinio aptarnavimo užtikrinimas</t>
  </si>
  <si>
    <t>Savivaldybės kontrolieriaus finansinio, ūkinio bei materialinio aptarnavimo užtikrinimas</t>
  </si>
  <si>
    <t>Savivaldybės administracijos ir seniūnijų darbuotojų įgūdžių ir kompetencijos gerinimas</t>
  </si>
  <si>
    <t>Savivaldybės administracija</t>
  </si>
  <si>
    <t>Savivaldybės administracijos ir seniūnijų  veiklai reikalingo ilgalaikio turto įsigijimas</t>
  </si>
  <si>
    <t>Savivaldybės administracijos ir seniūnijų veiklai reikalingo ilgalaikio turto įsigijimas</t>
  </si>
  <si>
    <t>Iš viso Savivaldybės funkcijų įgyvendinimo ir valdymo tobulinimo programa Nr. 01</t>
  </si>
  <si>
    <t>Darbo užmokesčio dalies grąžinimo (dėl ekonominės krizės neproporcingo sumažinimo) išlaidos</t>
  </si>
  <si>
    <t>Iš viso  Šilalės rajono viešosios tvarkos ir visuomenės priešgaisrinės apsaugos programa Nr. 03</t>
  </si>
  <si>
    <t>Iš viso  Sveikatos apsaugos programa  Nr. 04</t>
  </si>
  <si>
    <t>Šilalės rajono religinių bendruomenių rėmimo ir nekilnojamojo kultūros paveldo tvarkybos programos įgyvendinimas</t>
  </si>
  <si>
    <t xml:space="preserve"> Savivaldybės administracija</t>
  </si>
  <si>
    <t>Šilalės rajono viešosios tvarkos ir visuomenės priešgaisrinės apsaugos programa Nr. 03</t>
  </si>
  <si>
    <t>Sveikatos apsaugos programa  Nr. 04</t>
  </si>
  <si>
    <t>Seniūnijų laisvalaikio salių finansinio, ūkinio  veiklos organizavimo užtikrinimas</t>
  </si>
  <si>
    <t>Iš viso     Kultūros ugdymo ir etnokultūros puoselėjimo programa Nr. 05</t>
  </si>
  <si>
    <t>Iš viso     Kūno kultūros ir sporto programa Nr. 06</t>
  </si>
  <si>
    <t>Švietimo kokybės ir mokymosi aplinkos užtikrinimo programa Nr. 07</t>
  </si>
  <si>
    <t>Bendrojo ugdymo mokyklų mokinių, gyvenančių kaimo gyvenamosiose vietovėse, neatlygintino pavėžėjimo į mokyklas ir į namus organizavimas</t>
  </si>
  <si>
    <t>Mokytojų, mokinių, savivaldybės specialistų pavežimą į renginius, olimpiadas, varžybas, vykdyti
priežiūrą ir kt.</t>
  </si>
  <si>
    <t>Ugdymo proceso ir aplinkos išlaikymo užtikrinimas gimnazijos tipo bendrojo ugdymo mokyklose</t>
  </si>
  <si>
    <t>Ugdymo proceso ir aplinkos išlaikymo užtikrinimas pagrindinės mokyklos ir progimnazijos tipo bendrojo ugdymo mokyklose</t>
  </si>
  <si>
    <t>Švietimo  įstaigų pastatų ir aplinkos pritaikymas higienos normų reikalavimams, remonto ir avarijų likvidavimo darbai</t>
  </si>
  <si>
    <t>Šilalės r. Kaltinėnų Aleksandro Stulginskio gimnazija</t>
  </si>
  <si>
    <t>Mokomųjų dalykų olimpiadų, egzaminų, konkursų, parodų, sporto varžybų organizavimas, delegacijų išsiuntimas į šalies bei tarptautinius renginius, gabiųjų vaikų ir jaunimo rėmimas ir skatinimas ir kt.</t>
  </si>
  <si>
    <t>Šilalės r. Kvėdarnos Kazimiero Jauniaus gimnazija</t>
  </si>
  <si>
    <t>Iš viso    Švietimo kokybės ir mokymosi aplinkos užtikrinimo programa  Nr. 07</t>
  </si>
  <si>
    <t>Valstybinių (perduotų savivaldybėms) funkcijų vykdymo programa  Nr. 08</t>
  </si>
  <si>
    <t>Apmokėjimas savivaldybei tenkančia dalimi už daugiabučių namų bendrosios nuosavybės objektų atnaujinimą ir renovaciją bei lėšų kaupimą</t>
  </si>
  <si>
    <t>Socialinės apsaugos plėtojimo programa Nr. 09</t>
  </si>
  <si>
    <t>Iš viso  Socialinės apsaugos plėtojimo programa Nr. 09</t>
  </si>
  <si>
    <t>Komunalinio ūkio ir turto programa Nr.11</t>
  </si>
  <si>
    <t>Kapinių teritorijų priežiūra rajono seniūnijose (veikiančių ir neveikiančių kapinių)</t>
  </si>
  <si>
    <t>________________________________________________________</t>
  </si>
  <si>
    <t>Kultūros renginių organizavimas ir rėmimas, siekiant užtikrinti proporcingą paslaugų suteikimą tiek vyrams, tiek moterims, kad renginiuose dalyvautų, ne mažiau, kaip 30 proc. vienos lyties asmenų.</t>
  </si>
  <si>
    <t xml:space="preserve">Dainų švenčių tradicijos tęstinumo užtikrinimas, siekiant, kad kolektyvuose dalyvautų ne mažiau kaip 35 proc. tos pačios lyties asmenų. </t>
  </si>
  <si>
    <t>Asmeninės higienos ir priežiūros paslaugų teikimas ir skyrimas (dušo bei skalbimo paslaugos)</t>
  </si>
  <si>
    <t>Būsimų globėjų ir įtėvių paieškos, rengimo, atrankos, konsultavimo ir pagalbos jiems teikimo paslaugų teikimas</t>
  </si>
  <si>
    <t>Kaimo bendruomenių, vietos veiklos grupių ir kitų su kaimo plėtra susijusių NVO veiklos rėmimas</t>
  </si>
  <si>
    <t>Kaimo bendruomenių, vietos veiklos grupių ir kitų su kaimo plėtra susijusių NVO projektų bendrasis finansavimas</t>
  </si>
  <si>
    <t>Šilalės miesto sporto aikštelės, esančios J. Basanavičiaus g. 21 C Šilalėje, kapitalinis remontas</t>
  </si>
  <si>
    <t xml:space="preserve">Pėsčiųjų takų rekonstrukcija A. Stulginskio g. ir dalyje Gardavos g.  Tūbinių I k. Šilalės r. </t>
  </si>
  <si>
    <t>Projektas „Pavojingų cheminių medžiagų valdymas savivaldos lygiu NonHazCity“</t>
  </si>
  <si>
    <t>Požerės Kristaus Atsimainymo bažnyčios komplekso aktualizavimas vietos bendruomenės poreikiams</t>
  </si>
  <si>
    <t>Kultūros renginių organizavimas ir rėmimas, siekiant užtikrinti proporcingą paslaugų suteikimą tiek vyrams, tiek moterims, kad renginiuose dalyvautų ne mažiau kaip 30 proc. vienos lyties asmenų.</t>
  </si>
  <si>
    <t>Mokytojų, mokinių, savivaldybės specialistų pavežimas į renginius, olimpiadas, varžybas, vykdyti
priežiūrą ir kt.</t>
  </si>
  <si>
    <t>Mokinių pavėžėjimo priklausančiais „geltonaisiais“ autobusais užtikrinimas</t>
  </si>
  <si>
    <t>Kūno kultūros ir sporto programa              Nr. 06</t>
  </si>
  <si>
    <t>07.01.03.05.</t>
  </si>
  <si>
    <t>01.02.02.14.</t>
  </si>
  <si>
    <t>Specializuotų programų diegimas</t>
  </si>
  <si>
    <t>02.01.01.01.</t>
  </si>
  <si>
    <t>02.01.01.03.</t>
  </si>
  <si>
    <t>02.01.01.04.</t>
  </si>
  <si>
    <t>02.01.01.05.</t>
  </si>
  <si>
    <t>02.01.01.06.</t>
  </si>
  <si>
    <t>02.01.01.07.</t>
  </si>
  <si>
    <t>04.01.01.01.</t>
  </si>
  <si>
    <t xml:space="preserve">Šilalės rajono savivaldybės visuomenės sveikatos rėmimo specialiosios programos įgyvendinimas </t>
  </si>
  <si>
    <t>Muziejaus vertybių fondo kaupimas, restauravimas ir konservavimas</t>
  </si>
  <si>
    <t>05.02.03.06.</t>
  </si>
  <si>
    <t>Šilalės rajono savivaldybės viešosios bibliotekos kaimo filialų pastatų renovacija</t>
  </si>
  <si>
    <t>06.01.01.03.</t>
  </si>
  <si>
    <t>Kūno kultūros ir sporto renginių suaugusiems organizavimas, sąlygų vykti į varžybas sudarymas</t>
  </si>
  <si>
    <t>09.02.03.05.</t>
  </si>
  <si>
    <t>Socialinio būsto įsigijimas</t>
  </si>
  <si>
    <t>Socialinių pašalpų skyrimas ir mokėjimas nepasiturintiems gyventojams</t>
  </si>
  <si>
    <t>09.02.02.03.</t>
  </si>
  <si>
    <t>09.02.02.04.</t>
  </si>
  <si>
    <t>Mirusių asmenų palaikų pervežimo išlaidos</t>
  </si>
  <si>
    <t>09.02.02.06</t>
  </si>
  <si>
    <t>09.02.02.14.</t>
  </si>
  <si>
    <t>09.02.02.15.</t>
  </si>
  <si>
    <t>09.01.02.04.</t>
  </si>
  <si>
    <t>Socialinių įstaigų remontas</t>
  </si>
  <si>
    <t>09.03.01.11.</t>
  </si>
  <si>
    <t xml:space="preserve"> Žemės ūkio plėtros ir melioracijos programa    Nr. 10</t>
  </si>
  <si>
    <t>11.02.01.01.</t>
  </si>
  <si>
    <t>11.01.04.06.</t>
  </si>
  <si>
    <t xml:space="preserve">Vaikų žaidimų aikštelių įrengimas </t>
  </si>
  <si>
    <t>11.01.02.02.</t>
  </si>
  <si>
    <t>Asfaltbetonio dangų paprastasis remontas mieste ir kaimiškosiose seniūnijose</t>
  </si>
  <si>
    <t>11.01.02.09</t>
  </si>
  <si>
    <t>Gatvių pavadinimų informacinių lentelių įrengimas seniūnijose</t>
  </si>
  <si>
    <t>11.01.02.11</t>
  </si>
  <si>
    <t>Savivaldybei priklausančių visuomenės paskirties pastatų aplinkos tvarkymas</t>
  </si>
  <si>
    <t>11.01.05.07.</t>
  </si>
  <si>
    <t>13.01.05.18.</t>
  </si>
  <si>
    <t>Kompensacijų už šildymą ir karštą  vandenį administravimas</t>
  </si>
  <si>
    <t>Kompensacijos už karštą vandenį</t>
  </si>
  <si>
    <t>09.02.02.16.</t>
  </si>
  <si>
    <t>Kompensacijos už šaltą vandenį</t>
  </si>
  <si>
    <t>09.02.02.17.</t>
  </si>
  <si>
    <t>09.02.02.18.</t>
  </si>
  <si>
    <t>09.02.02.19.</t>
  </si>
  <si>
    <t>Kompensacijos kietam kurui</t>
  </si>
  <si>
    <t>09.02.03.03.</t>
  </si>
  <si>
    <t>09.03.01.13.</t>
  </si>
  <si>
    <t>09.04.01.01.</t>
  </si>
  <si>
    <t>Neįgaliųjų socialinės integracijos įgyvendinimas</t>
  </si>
  <si>
    <t>09.04.02.03.</t>
  </si>
  <si>
    <t>Pagalbos pinigai už globojamą vaiką</t>
  </si>
  <si>
    <t>Jaunimo politikos įgyvendinimo programa  Nr. 14</t>
  </si>
  <si>
    <t>Savivaldybės infrastruktūros objektų priežiūros ir plėtros programa Nr. 13</t>
  </si>
  <si>
    <t>09.03.01.16.</t>
  </si>
  <si>
    <t>Tradicinių, tarptautinių ir kitų sporto priemonių vykdymas bei sporto klubų dalinis rėmimas</t>
  </si>
  <si>
    <t>Švietimo  įstaigų pastatų ir aplinkos pritaikymas higienos normų reikalavimams, remonto ir avarijų likvidavimo darbai (Projektas „Šilalės meno mokyklos infrastruktūros  tobulinimas plėtojant vaikų ir jaunimo neformaliojo ugdymo galimybes“</t>
  </si>
  <si>
    <t>Vietinės reikšmės kelių ir gatvių su žvyro danga mieste ir kaimiškosiose seniūnijose</t>
  </si>
  <si>
    <t>Viešųjų tualetų pirkimas</t>
  </si>
  <si>
    <t>Eil. Nr.</t>
  </si>
  <si>
    <t xml:space="preserve">Iš viso Žemės ūkio plėtros ir melioracijos programa  Nr. 10                      </t>
  </si>
  <si>
    <t xml:space="preserve">Iš viso Savivaldybės infrastruktūros objektų priežiūros ir plėtros programa Nr. 13 </t>
  </si>
  <si>
    <t>Švietimo  įstaigų pastatų ir aplinkos pritaikymas higienos normų reikalavimams, remonto ir avarijų likvidavimo darbai (Finansavimo šaltinis Nr. 155)</t>
  </si>
  <si>
    <t>Šilalės Vlado Statkevičiaus muziejus</t>
  </si>
  <si>
    <t>05.02.01.03.</t>
  </si>
  <si>
    <t>09.04.02.04.</t>
  </si>
  <si>
    <t>Viešoji biblioteka</t>
  </si>
  <si>
    <t>09.02.03.01.</t>
  </si>
  <si>
    <t>13.01.05.43.</t>
  </si>
  <si>
    <t>Šilalės sporto  mokykla</t>
  </si>
  <si>
    <t>08.01.01.20.</t>
  </si>
  <si>
    <t>Socialinė parama mokiniams už įsigytus produktus</t>
  </si>
  <si>
    <t>09.02.02.02.</t>
  </si>
  <si>
    <t>Kompensacijos už šildymą</t>
  </si>
  <si>
    <t>01.02.02.09.</t>
  </si>
  <si>
    <t>Didinti elektroninių paslaugų prieinamumą ir kokybę</t>
  </si>
  <si>
    <t xml:space="preserve">Atstovavimo teismuose ir teismų sprendimų vykdymo organizavimas  </t>
  </si>
  <si>
    <t>Informacinių technologijų ir elektroninių paslaugų plėtojimas (Kompiuterinės technikos ir licencijuotos programinės įrangos įsigijimas ir priežiūra)</t>
  </si>
  <si>
    <t>01.01.04.08.</t>
  </si>
  <si>
    <t>Rinkimų rengimo išlaidos</t>
  </si>
  <si>
    <t xml:space="preserve">Seniūnijų finansinio, ūkinio bei materialinio aptarnavimo užtikrinimas  </t>
  </si>
  <si>
    <t xml:space="preserve">Savivaldybės administracijos ir seniūnijų pastatų einamasis remontas </t>
  </si>
  <si>
    <t>Juridiniams ir fiziniams asmenims priklausančių teritorijų sanitarijos ir tvarkos kontrolė</t>
  </si>
  <si>
    <t>02.03.01.02.</t>
  </si>
  <si>
    <t>02.01.01.10.</t>
  </si>
  <si>
    <t>Projektas "Privačių namų prijungimas prie centralizuotų nuotekų surinkimo infrastruktūrų Šilalės aglomeracijoje"</t>
  </si>
  <si>
    <t>Civilinės saugos būklės gerinimas</t>
  </si>
  <si>
    <t>03.01.01.02.</t>
  </si>
  <si>
    <t>Miesto šventės organizavimas</t>
  </si>
  <si>
    <t>05.02.02.04.</t>
  </si>
  <si>
    <t xml:space="preserve">Ikimokyklinių įstaigų ugdymo proceso ir aplinkos užtikrinimas </t>
  </si>
  <si>
    <t xml:space="preserve">Švietimo  įstaigų pastatų ir aplinkos pritaikymas higienos normų reikalavimams, remonto ir avarijų likvidavimo darbai </t>
  </si>
  <si>
    <t xml:space="preserve">Neformaliojo vaikų švietimo programų įvairovės užtikrinimas </t>
  </si>
  <si>
    <t>Šilalės rajono savivaldybės vaikų ir jaunimo vasaros poilsio organizavimas</t>
  </si>
  <si>
    <t xml:space="preserve">Pastatų paskirties pakeitimas į gyvenamosios paskirties pastatus  </t>
  </si>
  <si>
    <t xml:space="preserve">Socialinio būsto ir socialinio būsto fondo, skirto laikinam apgyvendinimui, remontavimas </t>
  </si>
  <si>
    <t>Bendruomeniniai vaikų globos namai</t>
  </si>
  <si>
    <t>Parama iš Europos pagalbos labiausiai skurstantiems asmenims fondo lėšų maisto produktais</t>
  </si>
  <si>
    <t xml:space="preserve">Išmoka už socialinę globą šeimoje </t>
  </si>
  <si>
    <t xml:space="preserve">Gatvių priežiūra žiemos sezono metu </t>
  </si>
  <si>
    <t xml:space="preserve">Viešųjų tualetų priežiūra </t>
  </si>
  <si>
    <t>11.01.02.08.</t>
  </si>
  <si>
    <t>Gatvių, aikščių ir šaligatvių dangų priežiūros ir remonto darbai</t>
  </si>
  <si>
    <t>11.01.02.01.</t>
  </si>
  <si>
    <t>Žvyruotų gatvių paprastasis remontas mieste ir kaimiškosiose seniūnijose</t>
  </si>
  <si>
    <t>13.01.05.16.</t>
  </si>
  <si>
    <t>Bendruomeninių vaikų namų steigimas</t>
  </si>
  <si>
    <t>Kelių, gatvių kapitalinio remonto darbai (mieste ir kaimiškosiose seniūnijose)</t>
  </si>
  <si>
    <t>Savivaldybes jungiančių turizmo trasų ir turizmo maršrutų infrastruktūros plėtra Šilalės rajone</t>
  </si>
  <si>
    <t>Bendruomeninių vaikų globos namų steigimas ir vaikų dienos centrų tinklo plėtra Šilalės rajono savivaldybėje</t>
  </si>
  <si>
    <t>Šilalės rajono savivaldybės Kontrolės ir audito tarnyba</t>
  </si>
  <si>
    <t>07.01.02.09.</t>
  </si>
  <si>
    <t>Aplinkos kokybės gerinimo ir aplinkos apsaugos priemonės  (SB (AA) -154)</t>
  </si>
  <si>
    <t>Aplinkos monitoringo, prevencinės, aplinkos atkūrimo priemonės (SB (AA) -154)</t>
  </si>
  <si>
    <t>Visuomenės švietimo ir mokymo aplinkosaugos klausimais priemonės                         (SB (AA) -154)</t>
  </si>
  <si>
    <t>Žemės sklypų, kuriuose neuždrausta medžioklė, savininkų, valdytojų ir naudotojų įgyvendinamos priemonės, kurioms finansuoti naudojamos lėšos, surinktos už medžiojamųjų gyvūnų išteklių naudojimą  (SB (AA) -154)</t>
  </si>
  <si>
    <t xml:space="preserve">04.01.01.01.  </t>
  </si>
  <si>
    <t>Šilalės rajono savivaldybės visuomenės sveikatos rėmimo specialiosios programos įgyvendinimas  (SB (AA) -154)</t>
  </si>
  <si>
    <t>14.01.02.07.</t>
  </si>
  <si>
    <t>09.02.02.01.</t>
  </si>
  <si>
    <t xml:space="preserve">Švietimo įstaigų ilgalaikio turto įsigijimas </t>
  </si>
  <si>
    <t>Šilalės r. Kvėdarnos darželis „Saulutė“</t>
  </si>
  <si>
    <t>08.01.01.26.</t>
  </si>
  <si>
    <t>13.01.04.34</t>
  </si>
  <si>
    <t>Pajūrio seniūnijos Kalniškių I kaimo gatvės rekonstrukcija</t>
  </si>
  <si>
    <t>05.02.01.05.</t>
  </si>
  <si>
    <t>Palūkanų finansavimas</t>
  </si>
  <si>
    <t>Projektas „Kompleksinių paslaugų šeimai teikimas Šilalės rajono savivaldybėje“</t>
  </si>
  <si>
    <t>12.01.02.02.</t>
  </si>
  <si>
    <t>Kultūros centro investicinio projekto ir rinkodaros plano koregavimas</t>
  </si>
  <si>
    <t xml:space="preserve"> </t>
  </si>
  <si>
    <t>2 priedas</t>
  </si>
  <si>
    <t xml:space="preserve"> D. Poškos gatvės ir Kovo 11-osios gatvės dalies rekonstrukcija</t>
  </si>
  <si>
    <t>13.01.04.11.</t>
  </si>
  <si>
    <t>05.01.01.05.</t>
  </si>
  <si>
    <t>05.02.02.05.</t>
  </si>
  <si>
    <t>Kofinansuoti kultūros ir meno projektus</t>
  </si>
  <si>
    <t>Viešosios bibliotekos ir jos filialų veiklos organizavimo užtikrinimas</t>
  </si>
  <si>
    <t>07.01.02.11.</t>
  </si>
  <si>
    <t>Kokybės krepšelis</t>
  </si>
  <si>
    <t>Avariniai melioracijos statinių remontai</t>
  </si>
  <si>
    <t>10.02.02.01.</t>
  </si>
  <si>
    <t>10.02.02.11.</t>
  </si>
  <si>
    <t>10.02.02.12.</t>
  </si>
  <si>
    <t>Vienkartinių ir tikslinių pašalpų skyrimas</t>
  </si>
  <si>
    <t>Vienkartinės paramos gimus vaikui skyrimas</t>
  </si>
  <si>
    <t>Socialinio būsto ir socialinio būsto fondo, skirto laikinam apgyvendinimui, remontavimas</t>
  </si>
  <si>
    <t>Tenenių  seniūnija</t>
  </si>
  <si>
    <t>09.03.01.22.</t>
  </si>
  <si>
    <t>Pajūrio paramos šeimai padalinys</t>
  </si>
  <si>
    <t>11.01.01.09.</t>
  </si>
  <si>
    <t>Individualių buitinių nuotekų valymo įrenginių įsigijimo dalinis kompensavimas</t>
  </si>
  <si>
    <t>11.01.02.07.</t>
  </si>
  <si>
    <t>Gatvių ženklinimas ir kelio ženklų įrengimas Šilalės mieste ir seniūnijose</t>
  </si>
  <si>
    <t>12.01.02.01.</t>
  </si>
  <si>
    <t>Šilalės rajono savivaldybės kultūros centro pastato Šilalėje, J. Basanavičiaus g. 12, rekonstravimas ir įrangos atnaujinimas</t>
  </si>
  <si>
    <t>13.01.04.36.</t>
  </si>
  <si>
    <t>K. Jauniaus gatvės, Grimzdų k., Kvėdarnos sen., Šilalės r. sav., asfaltavimas</t>
  </si>
  <si>
    <t>13.01.04.43.</t>
  </si>
  <si>
    <t>13.01.04.44.</t>
  </si>
  <si>
    <t>Bijotų mokyklos pastato pritaikymas (rekonstrukcija) socialinės globos įstaigai pagal projektą Funkcinės zonos Tauragė+ plėtros strategijos pirmaeilių veiksmų įgyvendinimas</t>
  </si>
  <si>
    <t>Kraštovaizdžio formavimas Šilalės mieste</t>
  </si>
  <si>
    <t>Aplinkos apsaugos rėmimo specialioji programa Nr.02</t>
  </si>
  <si>
    <t>Finansavimo šaltinis - 151, 152 ir (SB (AA) -154)</t>
  </si>
  <si>
    <t>iš jų</t>
  </si>
  <si>
    <t xml:space="preserve"> darbo užmokesčiui</t>
  </si>
  <si>
    <t>01.02.02.15.</t>
  </si>
  <si>
    <t>Tremtinių aikštės Pajūryje darbų užbaigimas ir įveiklinimas</t>
  </si>
  <si>
    <t>05.02.03.08.</t>
  </si>
  <si>
    <t>05.02.02.06.</t>
  </si>
  <si>
    <t>13.01.01.03</t>
  </si>
  <si>
    <t>Šilalės rajono savivaldybės teritorijos bendrojo plano gamtinio karkaso sprendinių koregavimas</t>
  </si>
  <si>
    <t>13.01.01.09.</t>
  </si>
  <si>
    <t>Alternatyvios, iš atsinaujinančių energetinių šaltinių išgaunamos, šilumos ir elektros energijos gavybos ir naudojimo skatinimas</t>
  </si>
  <si>
    <t>13.01.01.14.</t>
  </si>
  <si>
    <t>13.01.04.45.</t>
  </si>
  <si>
    <t>13.01.04.48.</t>
  </si>
  <si>
    <t>13.01.04.50.</t>
  </si>
  <si>
    <t>13.01.05.58.</t>
  </si>
  <si>
    <t>Bendruomeninių apgyvendinimo bei užimtumo paslaugų asmenims su proto ir psichikos negalia plėtra Šilalės rajone</t>
  </si>
  <si>
    <t>13.01.05.64.</t>
  </si>
  <si>
    <t>13.01.05.65.</t>
  </si>
  <si>
    <t>Kvartalinė renovacija</t>
  </si>
  <si>
    <t>13.01.05.66.</t>
  </si>
  <si>
    <t>13.01.05.67.</t>
  </si>
  <si>
    <t>Vandens transporto priemonių nuleidimo vietų įrengimas prie Paršežerio ežero</t>
  </si>
  <si>
    <t>13.01.05.68.</t>
  </si>
  <si>
    <t>13.01.05.70.</t>
  </si>
  <si>
    <t>Įrengti lauko teniso kortus Pajūrio miestelio rekreacinėje zonoje</t>
  </si>
  <si>
    <t>13.01.05.71.</t>
  </si>
  <si>
    <t>13.01.05.72.</t>
  </si>
  <si>
    <t>Neplanuotų švietimo, kultūros ir kitų priemonių įgyvendinimas</t>
  </si>
  <si>
    <t>Naujos medicininės įrangos įsigijimas Šilalės rajono sveikatos priežiūros įstaigose paslaugoms teikti nediskriminuojant lyčių</t>
  </si>
  <si>
    <t>Kultūros renginių organizavimas ir rėmimas, siekiant užtikrinti proporcingą paslaugų suteikimą tiek vyrams, tiek moterims, kad renginiuose dalyvautų ne mažiau kaip 30 proc. vienos lyties asmenų</t>
  </si>
  <si>
    <t>Bijotai – Mažoji Lietuvos kultūros sostinė 2022</t>
  </si>
  <si>
    <t>Šilalės turizmo informacijos centro veiklos organizavimo užtikrinimas</t>
  </si>
  <si>
    <t>Mokinių pavėžėjimo priklausančiais geltonaisiais autobusais užtikrinimas</t>
  </si>
  <si>
    <t>Šilalės lopšelis-darželis                      „Žiogelis“</t>
  </si>
  <si>
    <t>Socialinės globos paslaugų teikimas senyvo amžiaus ir neįgaliems suaugusiems asmenims (namuose – integrali pagalba)</t>
  </si>
  <si>
    <t>Savarankiško gyvenimo paslaugų teikimas savarankiško gyvenimo namuose (neįgaliems, pensinio amžiaus asmenims)</t>
  </si>
  <si>
    <t>Projektas „Šilalės rajono Bijotų ir Kaltinėnų kadastro vietovių melioracijos sistemų rekonstrukcija“</t>
  </si>
  <si>
    <t>Projektas „Šilalės rajono Laukuvos kadastrinės vietovės griovių ir statinių juose rekonstrukcija“</t>
  </si>
  <si>
    <t>Projektas „Šilalės rajono Pajūralio ir Jomantų kadastrinių vietovių griovių ir statinių juose rekonstrukcija“</t>
  </si>
  <si>
    <t>Šilalės rajono savivaldybės teritorijos alternatyvių energijos šaltinių – saulės ir vėjo jėgainių plėtros išdėstymo specialusis planas</t>
  </si>
  <si>
    <t>Šarūnkalnio ir Parko gatvių rekonstrukcija Šilalės mieste pagal projektą „Funkcinės zonos Tauragė+ plėtros strategijos pirmaeilių veiksmų įgyvendinimas“</t>
  </si>
  <si>
    <t>Dviračių tako Laukuva–Dvarviečių kapinės įrengimas</t>
  </si>
  <si>
    <t xml:space="preserve">Dviračių tako Šilalė–Pajūris nuo Pietinio Kelio g. žiedo iki UAB „Šilalės mediena“ Tūbučių k. įrengimas
</t>
  </si>
  <si>
    <t>Projektas „Belaidžio interneto zonų įrengimas pagal ES programą „WiFi4EU“ su interneto ryšio paslauga“</t>
  </si>
  <si>
    <t>Keleivių laukimo paviljono įrengimas Tūbinių kaime</t>
  </si>
  <si>
    <t>Kabančio tilto prie Padievaičio piliakalnio įrengimas</t>
  </si>
  <si>
    <t xml:space="preserve">Projektas „Laukuviečių
bendruomenės verslo materialinės bazės plėtra“ </t>
  </si>
  <si>
    <t>07.02.01.03.</t>
  </si>
  <si>
    <t xml:space="preserve">Mokytojų dalinis kelionės išlaidų kompensavimas </t>
  </si>
  <si>
    <t>Šilalės rajono gabių moksleivių ir studentų paramos bei skatinimo programos įgyvendinimas</t>
  </si>
  <si>
    <t>Jaunimo savanoriškos veiklos programos įgyvendinimas</t>
  </si>
  <si>
    <t>09.02.02.07</t>
  </si>
  <si>
    <t>04.02.01.02.</t>
  </si>
  <si>
    <t>Transporto priemonių įsigijimas, užtikrinant kokybišką slaugą namuose, sunkių pacientų lankymą namuose ir kokybišką skubios pagalbos teikimą</t>
  </si>
  <si>
    <t>04.01.01.05.</t>
  </si>
  <si>
    <t>Projektas „Laukuvos Šv. Kryžiaus Atradimo parapijos bažnyčios interjero tvarkybos sprendinių parengimas“</t>
  </si>
  <si>
    <t xml:space="preserve">Kultūros renginių organizavimas ir rėmimas, siekiant užtikrinti proporcingą paslaugų suteikimą tiek vyrams, tiek moterims, kad renginiuose dalyvautų ne mažiau kaip 30 proc. vienos lyties asmenų </t>
  </si>
  <si>
    <t>Savivaldybėms priskirtiems geodezijos ir kartografijos darbams organizuoti ir vykdyti</t>
  </si>
  <si>
    <t>Iš viso   Valstybinių (perduotų savivaldybėms) funkcijų vykdymo programa  Nr. 08</t>
  </si>
  <si>
    <t>Dalinis išlaidų padengimas pervežant sunkios būklės ligonius iš ligoninės kompensavimas</t>
  </si>
  <si>
    <t>09.02.02.10.</t>
  </si>
  <si>
    <t>Užsieniečiams vienkartinių ir tikslinių pašalpų skyrimas</t>
  </si>
  <si>
    <t>Projektas "Kompleksinių paslaugų šeimai teikimas Šilalės rajono savivaldybėje"</t>
  </si>
  <si>
    <t>09.04.01.07.</t>
  </si>
  <si>
    <t>09.03.01.26.</t>
  </si>
  <si>
    <t>10.02.02.15.</t>
  </si>
  <si>
    <t>Priduotų griovių pagal programą  „Parama žemės ūkio vandentvarkai“ priežiūros darbai</t>
  </si>
  <si>
    <t>11.01.01.05.</t>
  </si>
  <si>
    <t>Vietinės rinkliavos už komunalinių atliekų tvarkymą surinkimas iš atliekų turėtojų ir pervedimas UAB Tauragės regiono atliekų tvarkymo centrui</t>
  </si>
  <si>
    <t>11.01.04.07.</t>
  </si>
  <si>
    <t>Gyventojų iniciatyvos, skirtos gyvenamajai aplinkai ir viešajai infrastruktūrai gerinti ir kurti (dalyvaujantis biudžetas)</t>
  </si>
  <si>
    <t>03.01.01.03.</t>
  </si>
  <si>
    <t>Elektrinių autobusų pirkimas (3 vnt.) pagal projektą „Funkcinės zonos Tauragė+ plėtros strategijos pirmaeilių veiksmų įgyvendinimas“</t>
  </si>
  <si>
    <t>13.01.01.13.</t>
  </si>
  <si>
    <t>13.01.01.21.</t>
  </si>
  <si>
    <t>13.01.01.22.</t>
  </si>
  <si>
    <t>Investicinių projektų rengimas</t>
  </si>
  <si>
    <t>13.01.02.03.</t>
  </si>
  <si>
    <t>13.01.04.51.</t>
  </si>
  <si>
    <t>13.01.04.53.</t>
  </si>
  <si>
    <t>13.01.04.54.</t>
  </si>
  <si>
    <t>13.01.04.55.</t>
  </si>
  <si>
    <t>Jūros upės įveiklinimas</t>
  </si>
  <si>
    <t>13.01.05.63.</t>
  </si>
  <si>
    <t>13.01.05.73.</t>
  </si>
  <si>
    <t>Projektas „Upynos tvenkinio infrastruktūros pritaikymas žvejų bendruomenės ir turistų poreikiams“</t>
  </si>
  <si>
    <t>13.01.05.74.</t>
  </si>
  <si>
    <t>13.01.05.75.</t>
  </si>
  <si>
    <t>13.01.05.76.</t>
  </si>
  <si>
    <t>Socialinių dirbtuvių su dienos centru plėtra Šilalės mieste</t>
  </si>
  <si>
    <t>13.01.05.77.</t>
  </si>
  <si>
    <t>Vaikų dienos centrų plėtra Šilalės rajono savivaldybėje</t>
  </si>
  <si>
    <t>13.01.05.78.</t>
  </si>
  <si>
    <t>Jaunimo paslaugų plėtra Šilalės rajono savivaldybėje</t>
  </si>
  <si>
    <t>13.01.05.79.</t>
  </si>
  <si>
    <t>13.01.05.80.</t>
  </si>
  <si>
    <t>13.01.05.81.</t>
  </si>
  <si>
    <t>13.01.05.83.</t>
  </si>
  <si>
    <t>13.01.06.02.</t>
  </si>
  <si>
    <t>Šilalės rajono savivaldybės jaunimo politikos 2023–2025 metų plėtros programos įgyvendinimas</t>
  </si>
  <si>
    <t>Želdynų ir želdinių apsaugos, tvarkymo, būklės stebėsenos, želdynų kūrimo, želdinių veisimo, inventorizacijos priemonės (SB (AA) -154)</t>
  </si>
  <si>
    <t>Iš viso Aplinkos apsaugos rėmimo specialioji programa Nr. 02</t>
  </si>
  <si>
    <t>Kultūros ugdymo ir etnokultūros puoselėjimo programa Nr. .05</t>
  </si>
  <si>
    <t>Kredito daugiabučiam namui atnaujinti finansavimas</t>
  </si>
  <si>
    <t>Projektas „Saulės elektrinės įrengimas iki 950 kw Lentinės k. Šilalės r. sav.“</t>
  </si>
  <si>
    <t>Paršežerio ežero ir Kūlgrindos pritaikymas lankymui ir jo aptarnavimui</t>
  </si>
  <si>
    <t>Projektas „Gerovės konsultantų modelio įdiegimas Šilalės rajone“</t>
  </si>
  <si>
    <t>Visos dienos mokyklų erdvių sukūrimui ir pritaikymui Šilalės r. Pajūrio Stanislovo Biržiškio  gimnazijoje</t>
  </si>
  <si>
    <t>Viešojo transporto stotelių įrengimui</t>
  </si>
  <si>
    <t>Iš viso Jaunimo politikos įgyvendinimo programa Nr. 14</t>
  </si>
  <si>
    <t>Iš viso  Komunalinio ūkio ir turto programa Nr. 11</t>
  </si>
  <si>
    <t>Stasio  Girėno gimtinės muziejaus teritorijos plėtrai</t>
  </si>
  <si>
    <t>05.01.01.07.</t>
  </si>
  <si>
    <t>09.03.01.25.</t>
  </si>
  <si>
    <t>Parama Ukraina</t>
  </si>
  <si>
    <t>Administracinio pastato esančio Tenenio g. Jomantų kaime, Šilalės rajone stogo kapitalinis remontas</t>
  </si>
  <si>
    <t xml:space="preserve"> 
</t>
  </si>
  <si>
    <t xml:space="preserve">(Šilalės rajono savivaldybės tarybos </t>
  </si>
  <si>
    <t>Vandentiekio ir nuotekų šalinimo tinklų Šilo gatvėje, Šilalės mieste įrengimas</t>
  </si>
  <si>
    <t>11.01.01.11.</t>
  </si>
  <si>
    <t>13.01.04.52.</t>
  </si>
  <si>
    <t>Žaliasis regionas pagal projektą „Inovatyvus, skatinimas ir įtraukiantis požiūris (IDEA) tvariems ir atkartojantiems išmaniojo mobilumo sprendimams“</t>
  </si>
  <si>
    <t>11.01.05.08.</t>
  </si>
  <si>
    <t>11.01.02.12.</t>
  </si>
  <si>
    <t>Tiltų ekspertizė</t>
  </si>
  <si>
    <t>11.02.01.06.</t>
  </si>
  <si>
    <t>07.01.05.04.</t>
  </si>
  <si>
    <t>Padievaičio piliakalnio pasiekiamumas gerinimas pagal Tauragės RPP</t>
  </si>
  <si>
    <t>projektas  „Dalios Grinkevičiūtės namo - muziejaus kapitalinis remontas“ įgyvendinti</t>
  </si>
  <si>
    <t>10.02.02.13.</t>
  </si>
  <si>
    <t>13.01.05.82.</t>
  </si>
  <si>
    <t>Atliekų tvarkymo infrastruktūros plėtros priemonės  (SB (AA) -154)</t>
  </si>
  <si>
    <t>Atliekų, kurių turėtojo nustatyti neįmanoma arba kuris nebeegzistuoja, tvarkymo  priemonės (SB (AA) -154)</t>
  </si>
  <si>
    <t>01.01.03.01.</t>
  </si>
  <si>
    <t xml:space="preserve">Palūkanos ir išlaidos, susijusios su finansinių įsipareigojimų vykdymu </t>
  </si>
  <si>
    <t>11.01.05.09.</t>
  </si>
  <si>
    <t>Tauragės regiono elektrinio bilieto komunikacijos finansavimas (Žaliasis regionas)</t>
  </si>
  <si>
    <t>Savivaldybės mero rezervo tvarkymo programa</t>
  </si>
  <si>
    <t>07.02.01.04.</t>
  </si>
  <si>
    <t xml:space="preserve">Ugdymo proceso ir aplinkos išlaikymo užtikrinimas gimnazijos tipo bendrojo ugdymo mokyklose </t>
  </si>
  <si>
    <t xml:space="preserve">Šilalės sporto mokykloje ugdymo proceso ir aplinkos išlaikymo užtikrinimas </t>
  </si>
  <si>
    <t xml:space="preserve">Trečiojo amžiaus universiteto veikos organizavimas </t>
  </si>
  <si>
    <t>08.01.01.11.</t>
  </si>
  <si>
    <t>Dalyvavimas rengiantis ir vykdant mobilizacijai</t>
  </si>
  <si>
    <t>Būsto pritaikymas neįgaliems</t>
  </si>
  <si>
    <t xml:space="preserve">Šilalės rajono socialinių paslaugų namų veiklos užtikrinimas </t>
  </si>
  <si>
    <t>Bendruomeninių vaikų globos namai (Drobūkščių)</t>
  </si>
  <si>
    <t>Bendruomeninių vaikų globos namai (Sodai)</t>
  </si>
  <si>
    <t>09.03.01.29.</t>
  </si>
  <si>
    <t>09.03.01.30.</t>
  </si>
  <si>
    <t>Grupinio gyvenimo namai (Kvėdarna)</t>
  </si>
  <si>
    <t>Grupinio gyvenimo namai (Žadeikiai)</t>
  </si>
  <si>
    <t>09.03.01.31.</t>
  </si>
  <si>
    <t>Socialinių paslaugų teikimas (Hemodializė)</t>
  </si>
  <si>
    <t>10.02.02.06.</t>
  </si>
  <si>
    <t>Žemės sklypų, reikalingų tvenkinių (t.t. bešeimininkių) inventorizavimas, formavimas, teisinis registravimas</t>
  </si>
  <si>
    <t>10.02.02.08.</t>
  </si>
  <si>
    <t>Viešųjų tualetų priežiūra</t>
  </si>
  <si>
    <t>Iš viso  2024–2026 metų Šilalės rajono savivaldybės investicijų programa Nr. 12</t>
  </si>
  <si>
    <t>2024–2026 metų Šilalės rajono savivaldybės investicijų programa</t>
  </si>
  <si>
    <t>13.01.01.18.</t>
  </si>
  <si>
    <t>Saulės elektrinės įrengimas Dirgėlų kaime iki 500 kW</t>
  </si>
  <si>
    <t>13.01.01.24.</t>
  </si>
  <si>
    <t>13.01.02.08.</t>
  </si>
  <si>
    <t>13.01.03.06.</t>
  </si>
  <si>
    <t>13.01.04.57.</t>
  </si>
  <si>
    <t>Šilalės miesto Dvaro Kaimo gatvės rekonstravimas, įrengiant dviračių-pėsčiųjų taką</t>
  </si>
  <si>
    <t>13.01.04.58.</t>
  </si>
  <si>
    <t>Šilalės rajono vietinės reikšmės kelio Nr. Up-09 rekonstravimas įrengiant pralaidą per Jėrubyno upę</t>
  </si>
  <si>
    <t>13.01.04.59.</t>
  </si>
  <si>
    <t>Šilalės miesto Kovo 11-osios gatvės rekonstravimas, įrengiant automobilių stovėjimo aikšteles</t>
  </si>
  <si>
    <t>13.01.05.88.</t>
  </si>
  <si>
    <t>13.01.05.84.</t>
  </si>
  <si>
    <t>Tenenių bendruomenės rengiamam projektui dėl viešosios erdvės, esančios adresu: Tenenių mstl., Tenenių se., Šilalės r., sutvarkymo</t>
  </si>
  <si>
    <t>13.01.05.85.</t>
  </si>
  <si>
    <t>13.01.05.86.</t>
  </si>
  <si>
    <t>Požerės kaimo bendruomenės rengiamam projektui dėl kuro katilo su montavimo darbais įsigijimo</t>
  </si>
  <si>
    <t>13.01.05.90.</t>
  </si>
  <si>
    <t>13.01.05.91.</t>
  </si>
  <si>
    <t xml:space="preserve">Projektas „Dariaus  ir Girėno skvero Šilalės mieste  pertvarkymas“ </t>
  </si>
  <si>
    <t>Techninių projektų ir vizualizacijų rengimas</t>
  </si>
  <si>
    <t>Mokymo(-si) priemonės mokiniams</t>
  </si>
  <si>
    <t xml:space="preserve">Šilalės miesto ir bendruomenių parko pritaikymas lankymui </t>
  </si>
  <si>
    <t xml:space="preserve">Dainų švenčių tradicijos tęstinumo užtikrinimas, siekiant, kad kolektyvuose dalyvautų ne mažiau kaip 35 proc. tos pačios lyties asmenų </t>
  </si>
  <si>
    <t>13.01.05.28.</t>
  </si>
  <si>
    <t>13.01.01.25.</t>
  </si>
  <si>
    <t>13.01.05.92.</t>
  </si>
  <si>
    <t>13.01.05.93.</t>
  </si>
  <si>
    <t>Trūkstamų specialistų skatinimo programos įgyvendinimui</t>
  </si>
  <si>
    <t>07.02.01.05</t>
  </si>
  <si>
    <t>Mokamų slaugos paslaugų dalinis kompensavimas</t>
  </si>
  <si>
    <t>Rengti Šilalės rajono savivaldybės pažangos planą pagal „Tūkstantmečio mokyklų“ programą</t>
  </si>
  <si>
    <t>Projektas „Šilalės rajono Iždonų ir Obelyno kadastrinių vietovių griovių ir statinių juose rekonstrukcija“</t>
  </si>
  <si>
    <t>Projektas „Nuotekų tvarkymo infrastruktūros pajėgumų plėtra Tauragė+FZ“</t>
  </si>
  <si>
    <t>Regioninio lygmens viešųjų paslaugų koordinavimo ir organizavimo mechanizmo sukūrimas (Žaliasis regionas pagal projektą „Funkcinės zonos Tauragė+“)</t>
  </si>
  <si>
    <t>Projektas „Atviros ekosistemos atsiskaitymams negrynaisiais pinigais bendrojo ugdymo įstaigų valgyklose kūrimas“</t>
  </si>
  <si>
    <t>„Laukuvos miestelio bendruomenės rengiamam projektui „Kultūrinės ir edukacinės veiklos gerinimas ir plėtra“</t>
  </si>
  <si>
    <t>Projektas „Sumažinti pažeidžiamų visuomenės grupių gerovės teritorinius skirtumus“</t>
  </si>
  <si>
    <t>Projektas „Poveiklės Nr. 8.2. Kultūros infrastruktūros objektų pritaikymas įvairių grupių poreikiams“</t>
  </si>
  <si>
    <t>Projektas „Sveikatos centro sudėtyje teikiamų sveikatos priežiūros paslaugų infrastruktūros modernizavimas“</t>
  </si>
  <si>
    <t>Projektas „Mobilumo mieste veiksmų planai“ („Plans for Urban Mobility Actions“, PUMA)</t>
  </si>
  <si>
    <t>13.01.05.95.</t>
  </si>
  <si>
    <t>Projektas „Sporto rėmimo fondo lėšomis finansuojamų sporto bazių pagerinimo projektų įgyvendinimui“</t>
  </si>
  <si>
    <t>13.01.05.96.</t>
  </si>
  <si>
    <t>Projektas  „Tūkstantmečio mokyklos II“</t>
  </si>
  <si>
    <t>Priemonės kodas strateginiame veiklos plane</t>
  </si>
  <si>
    <t>08.01.01.12.</t>
  </si>
  <si>
    <t>Civilinės saugos organizavimas</t>
  </si>
  <si>
    <t>11.01.01.17.</t>
  </si>
  <si>
    <t>UAB Tauragės regiono atliekų tvarkymo centro įstatinio kapitalo padidinimui</t>
  </si>
  <si>
    <t>Savivaldybei priklausančių visuomeninės paskirties pastatų aplinkos tvarkymas (miesto laikrodžio pirkimas)</t>
  </si>
  <si>
    <t>Laisvalaikio ir sporto komplekso Šilalėje sporto salės statyba (Skola už šildymą)</t>
  </si>
  <si>
    <t>13.01.05.41.</t>
  </si>
  <si>
    <t>04.02.01.07.</t>
  </si>
  <si>
    <t>Aplinkos pritaikymas neįgaliesiems</t>
  </si>
  <si>
    <t>11.01.04.09.</t>
  </si>
  <si>
    <t>Piliakalnių šienavimo roboto įsigijimas</t>
  </si>
  <si>
    <t>11.01.01.14.</t>
  </si>
  <si>
    <t xml:space="preserve">Namų ūkiuose susidariusioms asbesto atliekoms tvarkyti </t>
  </si>
  <si>
    <t>Viešųjų vandentvarkos sistemos atnaujinimas ir  plėtra Vižainių ir Šilalės rajono savivaldybėse</t>
  </si>
  <si>
    <t>13.01.02.10.</t>
  </si>
  <si>
    <t>Vandens gerinimo įrenginių įrengimo ir vandentiekio tinklų rekonstrukcijos adresu: Pajūralio g. 9, Tenenių k., Tenenių sen., Šilalės r. sav., statybos projektas</t>
  </si>
  <si>
    <t>Socialinio būsto fondo ir socialinių paslaugų plėtra Šilalės rajono savivaldybėje</t>
  </si>
  <si>
    <t>3.01.05.99.</t>
  </si>
  <si>
    <t>Projektas „Prevencinių priemonių, stiprinančių visuomenės sveikatą bei psichologinę gerovę ir atsparumą stiprinimas Šilalės rajono savivaldybėje“</t>
  </si>
  <si>
    <t>08.01.01.27.</t>
  </si>
  <si>
    <t xml:space="preserve">Savivaldybėms priskirtos  ir perduotos valstybinės žemės miestų ir miestelių administracinėse ribose valdymui, naudojimui ir disponavimui ja patikėjimo teise užtikrinti </t>
  </si>
  <si>
    <t>08.01.01.28.</t>
  </si>
  <si>
    <t>Koordinuotai teikiamų paslaugų vaikams nuo gimimo iki 18 metų (turintiems didelių ir labai didelių specialiųjų ugdymosi poreikių iki 21 metų) ir vaiko atstovų koordinavimui finansuoti</t>
  </si>
  <si>
    <t>2024 m. gruodžio     d.</t>
  </si>
  <si>
    <t>sprendimo Nr. T1-       redakcija)</t>
  </si>
  <si>
    <t>2025 m. vasario    d.</t>
  </si>
  <si>
    <t xml:space="preserve">sprendimu Nr. </t>
  </si>
  <si>
    <t xml:space="preserve">Savivaldybės administracijos ir seniūnijų veiklai reikalingo ilgalaikio turto įsigijimas </t>
  </si>
  <si>
    <t>Šilalės rajono savivaldybės gaisrų prevencijos 2025–2027 metų programos įgyvendinimas</t>
  </si>
  <si>
    <t xml:space="preserve">Kofinansuoti kultūros ir meno projektus </t>
  </si>
  <si>
    <t xml:space="preserve">Kultūros centro veiklos organizavimo užtikrinimas </t>
  </si>
  <si>
    <t xml:space="preserve">Kofinansuoti kultūros ir meno projektus                                                               </t>
  </si>
  <si>
    <t xml:space="preserve">Šilalės Vlado Statkevičiaus muziejaus  veiklos organizavimo užtikrinimas </t>
  </si>
  <si>
    <t xml:space="preserve">Kofinansuoti kultūros ir meno projektus                                                                 </t>
  </si>
  <si>
    <r>
      <t>Priešgaisrinių tarnybų organizavimas</t>
    </r>
    <r>
      <rPr>
        <sz val="10"/>
        <rFont val="Times New Roman"/>
        <family val="1"/>
        <charset val="186"/>
      </rPr>
      <t xml:space="preserve"> </t>
    </r>
  </si>
  <si>
    <t>01.02.02.17.</t>
  </si>
  <si>
    <t>Tarptautinis bendradarbiavimas</t>
  </si>
  <si>
    <t>Biudžeto ir strateginio planavimo skyrius</t>
  </si>
  <si>
    <t>Seniūnaičių  veiklos rėmimas</t>
  </si>
  <si>
    <t>Seniūnaičių veiklos rėmimas</t>
  </si>
  <si>
    <t>Aplinkos monitoringo, prevencinės, aplinkos atkūrimo priemonės  (B-151)</t>
  </si>
  <si>
    <t>Dezinfekcijos ir deratizacijos darbų organizavimas gyvenamųjų namų rūsiuose, visuomeniniuose pastatuose, atliekų kaupimo teritorijose ir užkrečiamųjų ligų židiniuose, tvarkymo ir valymo darbai rizikos taškuose</t>
  </si>
  <si>
    <t>Asmens sveikatos priežiūros įstaigų veiklos modernizavimas</t>
  </si>
  <si>
    <t>04.02.01.01.</t>
  </si>
  <si>
    <t>04.03.01.11.</t>
  </si>
  <si>
    <t>05.01.01.03.</t>
  </si>
  <si>
    <t>Seniūnijų laisvalaikio salių materialinės bazės atnaujinimas  (stebėjimo kamera)</t>
  </si>
  <si>
    <t>Mokinio pažymėjimų išdavimas (naujų ar prarastų)</t>
  </si>
  <si>
    <t>Respublikinių ir rajoninių dainų švenčių organizavimas</t>
  </si>
  <si>
    <t>07.01.05.05.</t>
  </si>
  <si>
    <t>07.02.01.02.</t>
  </si>
  <si>
    <t>Ikimokyklinių įstaigų ugdymo proceso ir aplinkos užtikrinimas (Žaidimų aikštelė - 10000 Eur)</t>
  </si>
  <si>
    <t>Socialinės reabilitacijos asmenims su negalia bendruomenėje paslauga</t>
  </si>
  <si>
    <t>09.03.01.32.</t>
  </si>
  <si>
    <t>Laikino apgyvendinimo ir laikino apnakvyndinimo paslaugų teikimas</t>
  </si>
  <si>
    <t>10.02.02.18.</t>
  </si>
  <si>
    <t>Avarinės būklės bešeimininkio hidrotechninio statinio Palentinio seniūnijoje būklės nustatymas, teisinis įregistravimas, projekto sudarymas</t>
  </si>
  <si>
    <t>Vietinės reikšmės kelių ir gatvių su žvyro danga mieste ir kaimiškosiose seniūnijose (žvyrkelių laistymas - 40000)</t>
  </si>
  <si>
    <t>Lengvųjų automobilių įstaigoms įsigijimui (3 vnt lizingas)</t>
  </si>
  <si>
    <t>Mokyklinių autobusiukų įsigijimas  (2 vnt lizingas)</t>
  </si>
  <si>
    <t>Daugiabučių namų kiemų atnaujinimas (lietaus ir kt)</t>
  </si>
  <si>
    <t>Šaligatvių ir pėsčiųjų takų priežiūra ir plėtra (Sveikatos centrui pėsčiųjų tako sujungimas - 7000 Eur)</t>
  </si>
  <si>
    <t>Šilalės rajono savivaldybės nekilnojamojo turto kadastriniai matavimai ir teisinė registracija bei turto vertinimas</t>
  </si>
  <si>
    <t>Kolumbariumo projektavimo ir įrengimo  darbai</t>
  </si>
  <si>
    <t>Vietinės reikšmės kelių ir gatvių su žvyro danga mieste ir kaimiškosiose seniūnijose priežiūra (greideriavimas)</t>
  </si>
  <si>
    <t xml:space="preserve">Gatvių pavadinimų informacinių lentelių įrengimas seniūnijose </t>
  </si>
  <si>
    <t>11.02.01.07.</t>
  </si>
  <si>
    <t>Seniūnijoms traktoriuose GPS įrengimas</t>
  </si>
  <si>
    <t xml:space="preserve">Rajono gatvių apšvietimo užtikrinimas </t>
  </si>
  <si>
    <t>Saugaus eismo salelių, greičio mažinimo kalnelių ir atitvarų įrengimo darbai</t>
  </si>
  <si>
    <t>11.01.02.10.</t>
  </si>
  <si>
    <t xml:space="preserve">Kapinių teritorijų priežiūra rajono seniūnijose (veikiančių ir neveikiančių kapinių) </t>
  </si>
  <si>
    <t>Šilalės rajono vietinės reikšmės kelio Nr. Up-09 rekonstravimas įrengiant pralaidą per Jėrubyno upę  (Upynos seniūnija)</t>
  </si>
  <si>
    <t>13.01.01.01.</t>
  </si>
  <si>
    <t>Šilalės rajono savivaldybės teritorijos bendrojo plano atnaujinimas</t>
  </si>
  <si>
    <t>13.01.01.02.</t>
  </si>
  <si>
    <t>Šilalės miesto teritorijos bendrojo plano atnaujinimas</t>
  </si>
  <si>
    <t>13.01.01.12.</t>
  </si>
  <si>
    <t>Šilalės rajono savivaldybės vietinės reikšmės kelių specialiojo plano koregavimas</t>
  </si>
  <si>
    <t>Projektų įgyvendinimo plano (PĮP) rengimas</t>
  </si>
  <si>
    <t>13.01.01.26.</t>
  </si>
  <si>
    <t>Projektų inžinerinės paslaugos (darbų techninė priežiūra, projektų ir darbų ekspertizė ir kita)</t>
  </si>
  <si>
    <t>Šilalės nuotekų valymo įrenginių rekonstrukcijos ir plėtros projektavimas</t>
  </si>
  <si>
    <t>13.01.02.09.</t>
  </si>
  <si>
    <t>Šilalės rajono savivaldybės vandentiekio ir buitinių nuotekų tinklų, Traksėdžio sen., Šėrikų k., Upynės g. techninio projekto darbai</t>
  </si>
  <si>
    <t>13.01.02.11.</t>
  </si>
  <si>
    <t>Projektas "Vandentvarkos paslaugų prieinamumo didinimas Šilalės rajono savivaldybėje" (prisidėjimas)</t>
  </si>
  <si>
    <t>13.01.04.61.</t>
  </si>
  <si>
    <t>Sodininkų bendrijų kelių tvarkymo programos įgyvendinimui</t>
  </si>
  <si>
    <t>13.01.04.60.</t>
  </si>
  <si>
    <t>Pėsčiųjų tako nuo Laukuvos mstl. iki Dvarviečių k. kapinių rekonstravimas</t>
  </si>
  <si>
    <t>13.01.04.66.</t>
  </si>
  <si>
    <t>Šilalės r. sav., Kaltinėnų sen., Gineikių k., D. Poškos g. dalies ties PK3+30 kapitalinio remonto darbai</t>
  </si>
  <si>
    <t>13.01.05.100.</t>
  </si>
  <si>
    <t>Projektas "Šilalės tvenkinio ir Šilalės pušyno bei aplinkinių teritorijų pritaikymas lankymui"</t>
  </si>
  <si>
    <t>13.01.05.101.</t>
  </si>
  <si>
    <t>Projektas "Kvėdarnos tvenkinio pritaikymas lankymui"</t>
  </si>
  <si>
    <t>13.01.05.102.</t>
  </si>
  <si>
    <t>Projektas "Pilių piliakalnio Kaltinėnuose pritaikymas lankymui"</t>
  </si>
  <si>
    <t>13.01.05.103.</t>
  </si>
  <si>
    <t>Projektas "Socialinių paslaugų įstaigų senyvo amžiaus asmenims infrastruktūros modernizavimas ir plėtra Šilalės rajono savivaldybėje"</t>
  </si>
  <si>
    <t>13.01.05.104.</t>
  </si>
  <si>
    <t>Šilalės miesto vietos veiklos grupės vykdomi projektai (ŠRS prisidėjimas)</t>
  </si>
  <si>
    <t>13.01.05.105.</t>
  </si>
  <si>
    <t>Šilalės rajono savivaldybės prisidėjimas prie "Šilalės rajono VVG 2023-2028 metų vietos plėtros strategija" įgyvendinamų projektų</t>
  </si>
  <si>
    <t>13.01.05.106.</t>
  </si>
  <si>
    <t>13.01.05.52.</t>
  </si>
  <si>
    <t>2021-2027 m. "INTERREG VI-A" Lietuvos - Lenkijos programos projektas Nr. LTPL00498 (Šilalės Dariaus ir Girėno progimnazijos projektas)</t>
  </si>
  <si>
    <t>13.01.05.59.</t>
  </si>
  <si>
    <t>2021-2027 m. "INTERREG VI-A" Lietuvos - Lenkijos programos projektas Nr. LTPL00463 (Šilalės kultūros centro projektas)</t>
  </si>
  <si>
    <t>UAB „Šilalės autobusų parkas“ autobuso įsigijimas</t>
  </si>
  <si>
    <t>Visos dienos mokyklos erdvių sukūrimas ir pritaikymas Šilalės Dariaus ir Girėno progimnazijoje</t>
  </si>
  <si>
    <t>Naujų ikimokyklinio ugdymo vietų kūrimas Šilalės rajono savivaldybėje</t>
  </si>
  <si>
    <t>'Šilalės r. Vingininkų k. L. Ivinskio g. pėsčiųjų takų rekonstravimas</t>
  </si>
  <si>
    <t>Universalaus dizaino elementų ir kitų inžinerinių priemonių įrengimas Šilalės rajono savivaldybės BUM bei visos dienos mokyklos erdvių sukūrimas ir pritaikymas ikimokyklinio, priešmokyklinėse</t>
  </si>
  <si>
    <t>13.01.05.87.</t>
  </si>
  <si>
    <t>'2021-2027 m. "INTERREG VI-A" Lietuvos - Lenkijos programos projektas Nr. LTPL00496 (ŠRS projektas)</t>
  </si>
  <si>
    <t>Gamtos ir kultūros objektų Šilalės rajone pritaikymas lankymui bei turizmo informavimo paslaugų plėtra</t>
  </si>
  <si>
    <t>Projektas "Perėjimas nuo institucinės globos prie bendruomeninių paslaugų teikimo" (Soc. dirbtuvės)</t>
  </si>
  <si>
    <t>13.01.05.94.</t>
  </si>
  <si>
    <t>Švietimo  įstaigų pastatų ir aplinkos pritaikymas higienos normų reikalavimams, remonto ir avarijų likvidavimo darbai (baldų įsigijimas - 20000 Eur ir rekoperatorius - 62700 Eur )</t>
  </si>
  <si>
    <t>Ugdymo proceso ir aplinkos išlaikymo užtikrinimas pagrindinės mokyklos ir progimnazijos tipo bendrojo ugdymo mokyklose ( Detektoriai mokyklai - 3600 Eur)</t>
  </si>
  <si>
    <t>Vietinės rinkliavos už komunalinių atliekų tvarkymą surinkimas iš atliekų turėtojų ir pervedimas UAB Tauragės regiono atliekų tvarkymo centrui (Suteiktos lengvatos už 2023-2024 m.)</t>
  </si>
  <si>
    <t xml:space="preserve">          </t>
  </si>
  <si>
    <t>11.01.02.14.</t>
  </si>
  <si>
    <t>11.02.01.08.</t>
  </si>
  <si>
    <t>11.02.01.09.</t>
  </si>
  <si>
    <t xml:space="preserve">Perėjimas nuo institucinės globos prie bendruomeninių paslaugų sostinės regione, vidurio ir vakarų Lietuvos regione (Soc. dirbtuvių išlaikymui)
</t>
  </si>
  <si>
    <t>09.03.01.33.</t>
  </si>
  <si>
    <t>09.03.01.34.</t>
  </si>
  <si>
    <t>Emocinės gerovės konsultantų išlaikymui</t>
  </si>
  <si>
    <t>Laikino atokvėpio paslaugai teikti ir administruoti</t>
  </si>
  <si>
    <t>Projektas „Apsaugoto būsto paslaugų plėtra Šilalės rajono savivaldybėje“</t>
  </si>
  <si>
    <t>Jaunimo politikos kokybės vertinimo, jaunimo problematikos tyrimo bei jaunimo problemų sprendimų plano / jaunimo politikos strategijos parengimo paslaugoms</t>
  </si>
  <si>
    <t>14.01.02.08.</t>
  </si>
  <si>
    <t>Projektas „Maironio, V. Kudirkos, Žemaitės gatvių, esančių Šilalės mieste apšvietimo modernizavimas“</t>
  </si>
  <si>
    <t>ŠILALĖS RAJONO SAVIVALDYBĖS 2025  METŲ  BIUDŽETO ASIGNAVIMŲ PAGAL ASIGNAVIMŲ VALDYTOJUS, PROGRAMAS IR PRIEMONES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</si>
</sst>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t&quot;"/>
  </numFmts>
  <fonts count="22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3" borderId="0" applyNumberFormat="0" applyBorder="0" applyAlignment="0" applyProtection="0"/>
    <xf numFmtId="0" fontId="5" fillId="13" borderId="2" applyNumberFormat="0" applyAlignment="0" applyProtection="0"/>
    <xf numFmtId="0" fontId="6" fillId="23" borderId="3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1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14" borderId="0" applyNumberFormat="0" applyBorder="0" applyAlignment="0" applyProtection="0"/>
    <xf numFmtId="0" fontId="1" fillId="8" borderId="8" applyNumberFormat="0" applyFont="0" applyAlignment="0" applyProtection="0"/>
    <xf numFmtId="0" fontId="15" fillId="13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1" fontId="19" fillId="0" borderId="11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9" fillId="0" borderId="11" xfId="0" quotePrefix="1" applyFont="1" applyBorder="1" applyAlignment="1">
      <alignment horizontal="left" vertical="center" wrapText="1"/>
    </xf>
    <xf numFmtId="1" fontId="20" fillId="0" borderId="11" xfId="0" applyNumberFormat="1" applyFont="1" applyBorder="1" applyAlignment="1">
      <alignment horizontal="center"/>
    </xf>
    <xf numFmtId="1" fontId="20" fillId="24" borderId="10" xfId="0" applyNumberFormat="1" applyFont="1" applyFill="1" applyBorder="1" applyAlignment="1">
      <alignment horizontal="center" wrapText="1"/>
    </xf>
    <xf numFmtId="0" fontId="20" fillId="0" borderId="11" xfId="0" quotePrefix="1" applyFont="1" applyBorder="1" applyAlignment="1">
      <alignment horizontal="center" vertical="center" wrapText="1"/>
    </xf>
    <xf numFmtId="1" fontId="20" fillId="24" borderId="11" xfId="0" applyNumberFormat="1" applyFont="1" applyFill="1" applyBorder="1" applyAlignment="1">
      <alignment horizontal="center" wrapText="1"/>
    </xf>
    <xf numFmtId="1" fontId="20" fillId="0" borderId="12" xfId="0" applyNumberFormat="1" applyFont="1" applyBorder="1" applyAlignment="1">
      <alignment horizontal="center"/>
    </xf>
    <xf numFmtId="0" fontId="19" fillId="0" borderId="13" xfId="0" quotePrefix="1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1" fontId="19" fillId="0" borderId="10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quotePrefix="1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quotePrefix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1" fontId="20" fillId="25" borderId="11" xfId="0" applyNumberFormat="1" applyFont="1" applyFill="1" applyBorder="1" applyAlignment="1">
      <alignment horizontal="center" wrapText="1"/>
    </xf>
    <xf numFmtId="0" fontId="19" fillId="25" borderId="11" xfId="0" applyFont="1" applyFill="1" applyBorder="1" applyAlignment="1">
      <alignment horizontal="center"/>
    </xf>
    <xf numFmtId="1" fontId="20" fillId="25" borderId="11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vertical="center"/>
    </xf>
    <xf numFmtId="1" fontId="20" fillId="26" borderId="11" xfId="0" applyNumberFormat="1" applyFont="1" applyFill="1" applyBorder="1" applyAlignment="1">
      <alignment horizontal="center" wrapText="1"/>
    </xf>
    <xf numFmtId="1" fontId="20" fillId="26" borderId="11" xfId="0" applyNumberFormat="1" applyFont="1" applyFill="1" applyBorder="1" applyAlignment="1">
      <alignment horizontal="center"/>
    </xf>
    <xf numFmtId="1" fontId="20" fillId="27" borderId="11" xfId="0" applyNumberFormat="1" applyFont="1" applyFill="1" applyBorder="1" applyAlignment="1">
      <alignment horizontal="center"/>
    </xf>
    <xf numFmtId="1" fontId="20" fillId="27" borderId="12" xfId="0" applyNumberFormat="1" applyFont="1" applyFill="1" applyBorder="1" applyAlignment="1">
      <alignment horizontal="center"/>
    </xf>
    <xf numFmtId="1" fontId="20" fillId="26" borderId="12" xfId="0" applyNumberFormat="1" applyFont="1" applyFill="1" applyBorder="1" applyAlignment="1">
      <alignment horizontal="center"/>
    </xf>
    <xf numFmtId="0" fontId="19" fillId="28" borderId="11" xfId="0" quotePrefix="1" applyFont="1" applyFill="1" applyBorder="1" applyAlignment="1">
      <alignment horizontal="left" vertical="center" wrapText="1"/>
    </xf>
    <xf numFmtId="0" fontId="19" fillId="28" borderId="11" xfId="0" quotePrefix="1" applyFont="1" applyFill="1" applyBorder="1" applyAlignment="1">
      <alignment horizontal="center" vertical="center" wrapText="1"/>
    </xf>
    <xf numFmtId="1" fontId="19" fillId="28" borderId="11" xfId="0" applyNumberFormat="1" applyFont="1" applyFill="1" applyBorder="1" applyAlignment="1">
      <alignment horizontal="center"/>
    </xf>
    <xf numFmtId="0" fontId="20" fillId="28" borderId="11" xfId="0" quotePrefix="1" applyFont="1" applyFill="1" applyBorder="1" applyAlignment="1">
      <alignment horizontal="center" vertical="center" wrapText="1"/>
    </xf>
    <xf numFmtId="0" fontId="19" fillId="28" borderId="11" xfId="0" applyFont="1" applyFill="1" applyBorder="1" applyAlignment="1">
      <alignment horizontal="left" vertical="center" wrapText="1"/>
    </xf>
    <xf numFmtId="1" fontId="20" fillId="28" borderId="11" xfId="0" applyNumberFormat="1" applyFont="1" applyFill="1" applyBorder="1" applyAlignment="1">
      <alignment horizontal="center"/>
    </xf>
    <xf numFmtId="0" fontId="20" fillId="28" borderId="12" xfId="0" quotePrefix="1" applyFont="1" applyFill="1" applyBorder="1" applyAlignment="1">
      <alignment horizontal="left" vertical="center" wrapText="1"/>
    </xf>
    <xf numFmtId="0" fontId="19" fillId="28" borderId="16" xfId="0" quotePrefix="1" applyFont="1" applyFill="1" applyBorder="1" applyAlignment="1">
      <alignment horizontal="left" vertical="center" wrapText="1"/>
    </xf>
    <xf numFmtId="0" fontId="19" fillId="0" borderId="16" xfId="0" quotePrefix="1" applyFont="1" applyBorder="1" applyAlignment="1">
      <alignment horizontal="left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9" fillId="28" borderId="12" xfId="0" quotePrefix="1" applyFont="1" applyFill="1" applyBorder="1" applyAlignment="1">
      <alignment horizontal="center" vertical="center" wrapText="1"/>
    </xf>
    <xf numFmtId="0" fontId="19" fillId="28" borderId="17" xfId="0" applyFont="1" applyFill="1" applyBorder="1" applyAlignment="1">
      <alignment horizontal="left" vertical="center" wrapText="1"/>
    </xf>
    <xf numFmtId="0" fontId="20" fillId="0" borderId="18" xfId="0" quotePrefix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8" borderId="12" xfId="0" quotePrefix="1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left" vertical="center" wrapText="1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2" xfId="0" quotePrefix="1" applyFont="1" applyBorder="1" applyAlignment="1">
      <alignment horizontal="center" vertical="center" wrapText="1"/>
    </xf>
    <xf numFmtId="1" fontId="20" fillId="30" borderId="11" xfId="0" applyNumberFormat="1" applyFont="1" applyFill="1" applyBorder="1" applyAlignment="1">
      <alignment horizontal="center"/>
    </xf>
    <xf numFmtId="1" fontId="19" fillId="0" borderId="11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/>
    </xf>
    <xf numFmtId="0" fontId="19" fillId="28" borderId="12" xfId="0" quotePrefix="1" applyFont="1" applyFill="1" applyBorder="1" applyAlignment="1">
      <alignment horizontal="left" vertical="center" wrapText="1"/>
    </xf>
    <xf numFmtId="1" fontId="19" fillId="0" borderId="11" xfId="0" applyNumberFormat="1" applyFont="1" applyBorder="1" applyAlignment="1">
      <alignment horizontal="left"/>
    </xf>
    <xf numFmtId="0" fontId="19" fillId="0" borderId="19" xfId="0" quotePrefix="1" applyFont="1" applyBorder="1" applyAlignment="1">
      <alignment horizontal="left" vertical="center" wrapText="1"/>
    </xf>
    <xf numFmtId="1" fontId="20" fillId="31" borderId="11" xfId="0" applyNumberFormat="1" applyFont="1" applyFill="1" applyBorder="1" applyAlignment="1">
      <alignment horizontal="center" wrapText="1"/>
    </xf>
    <xf numFmtId="1" fontId="19" fillId="0" borderId="12" xfId="0" applyNumberFormat="1" applyFont="1" applyBorder="1" applyAlignment="1">
      <alignment horizontal="center"/>
    </xf>
    <xf numFmtId="0" fontId="19" fillId="0" borderId="11" xfId="0" quotePrefix="1" applyFont="1" applyBorder="1" applyAlignment="1">
      <alignment vertical="center" wrapText="1"/>
    </xf>
    <xf numFmtId="1" fontId="19" fillId="32" borderId="1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indent="43"/>
    </xf>
    <xf numFmtId="0" fontId="21" fillId="0" borderId="0" xfId="0" applyFont="1" applyAlignment="1">
      <alignment horizontal="left" indent="5"/>
    </xf>
    <xf numFmtId="0" fontId="19" fillId="0" borderId="10" xfId="0" quotePrefix="1" applyFont="1" applyBorder="1" applyAlignment="1">
      <alignment horizontal="left" vertical="center" wrapText="1"/>
    </xf>
    <xf numFmtId="0" fontId="19" fillId="0" borderId="11" xfId="0" quotePrefix="1" applyFont="1" applyBorder="1" applyAlignment="1">
      <alignment horizontal="center" vertical="center"/>
    </xf>
    <xf numFmtId="0" fontId="19" fillId="0" borderId="17" xfId="0" quotePrefix="1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22" xfId="0" quotePrefix="1" applyFont="1" applyBorder="1" applyAlignment="1">
      <alignment horizontal="left" vertical="center" wrapText="1"/>
    </xf>
    <xf numFmtId="0" fontId="19" fillId="28" borderId="13" xfId="0" applyFont="1" applyFill="1" applyBorder="1" applyAlignment="1">
      <alignment horizontal="left" vertical="center" wrapText="1"/>
    </xf>
    <xf numFmtId="0" fontId="19" fillId="0" borderId="23" xfId="0" quotePrefix="1" applyFont="1" applyBorder="1" applyAlignment="1">
      <alignment horizontal="center" vertical="center" wrapText="1"/>
    </xf>
    <xf numFmtId="0" fontId="19" fillId="0" borderId="24" xfId="0" quotePrefix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 wrapText="1"/>
    </xf>
    <xf numFmtId="1" fontId="20" fillId="26" borderId="11" xfId="0" applyNumberFormat="1" applyFont="1" applyFill="1" applyBorder="1" applyAlignment="1">
      <alignment horizontal="center" vertical="center"/>
    </xf>
    <xf numFmtId="1" fontId="19" fillId="28" borderId="11" xfId="0" applyNumberFormat="1" applyFont="1" applyFill="1" applyBorder="1" applyAlignment="1">
      <alignment horizontal="center" vertical="center" wrapText="1"/>
    </xf>
    <xf numFmtId="1" fontId="20" fillId="26" borderId="11" xfId="0" applyNumberFormat="1" applyFont="1" applyFill="1" applyBorder="1" applyAlignment="1">
      <alignment horizontal="center" vertical="center" wrapText="1"/>
    </xf>
    <xf numFmtId="1" fontId="20" fillId="24" borderId="10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/>
    </xf>
    <xf numFmtId="1" fontId="20" fillId="28" borderId="11" xfId="0" applyNumberFormat="1" applyFont="1" applyFill="1" applyBorder="1" applyAlignment="1">
      <alignment horizontal="center" vertical="center" wrapText="1"/>
    </xf>
    <xf numFmtId="1" fontId="20" fillId="30" borderId="11" xfId="0" applyNumberFormat="1" applyFont="1" applyFill="1" applyBorder="1" applyAlignment="1">
      <alignment horizontal="center" vertical="center"/>
    </xf>
    <xf numFmtId="1" fontId="20" fillId="27" borderId="11" xfId="0" applyNumberFormat="1" applyFont="1" applyFill="1" applyBorder="1" applyAlignment="1">
      <alignment horizontal="center" vertical="center"/>
    </xf>
    <xf numFmtId="1" fontId="19" fillId="32" borderId="11" xfId="0" applyNumberFormat="1" applyFont="1" applyFill="1" applyBorder="1" applyAlignment="1">
      <alignment horizontal="center" vertical="center"/>
    </xf>
    <xf numFmtId="1" fontId="20" fillId="26" borderId="12" xfId="0" applyNumberFormat="1" applyFont="1" applyFill="1" applyBorder="1" applyAlignment="1">
      <alignment horizontal="center" vertical="center"/>
    </xf>
    <xf numFmtId="1" fontId="20" fillId="24" borderId="11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/>
    </xf>
    <xf numFmtId="1" fontId="20" fillId="31" borderId="11" xfId="0" applyNumberFormat="1" applyFont="1" applyFill="1" applyBorder="1" applyAlignment="1">
      <alignment horizontal="center" vertical="center" wrapText="1"/>
    </xf>
    <xf numFmtId="1" fontId="20" fillId="27" borderId="12" xfId="0" applyNumberFormat="1" applyFont="1" applyFill="1" applyBorder="1" applyAlignment="1">
      <alignment horizontal="center" vertical="center"/>
    </xf>
    <xf numFmtId="1" fontId="20" fillId="34" borderId="12" xfId="0" applyNumberFormat="1" applyFont="1" applyFill="1" applyBorder="1" applyAlignment="1">
      <alignment horizontal="center" vertical="center"/>
    </xf>
    <xf numFmtId="1" fontId="20" fillId="25" borderId="11" xfId="0" applyNumberFormat="1" applyFont="1" applyFill="1" applyBorder="1" applyAlignment="1">
      <alignment horizontal="center" vertical="center" wrapText="1"/>
    </xf>
    <xf numFmtId="1" fontId="20" fillId="29" borderId="12" xfId="0" applyNumberFormat="1" applyFont="1" applyFill="1" applyBorder="1" applyAlignment="1">
      <alignment horizontal="center" vertical="center"/>
    </xf>
    <xf numFmtId="1" fontId="20" fillId="25" borderId="11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2" xfId="0" quotePrefix="1" applyFont="1" applyBorder="1" applyAlignment="1">
      <alignment horizontal="center" vertical="center" wrapText="1"/>
    </xf>
    <xf numFmtId="0" fontId="20" fillId="0" borderId="18" xfId="0" quotePrefix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right" vertical="center" wrapText="1"/>
    </xf>
    <xf numFmtId="0" fontId="20" fillId="26" borderId="19" xfId="0" applyFont="1" applyFill="1" applyBorder="1" applyAlignment="1">
      <alignment horizontal="right" vertical="center" wrapText="1"/>
    </xf>
    <xf numFmtId="0" fontId="20" fillId="26" borderId="13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26" borderId="11" xfId="0" applyFont="1" applyFill="1" applyBorder="1" applyAlignment="1">
      <alignment horizontal="right" vertical="center" wrapText="1"/>
    </xf>
    <xf numFmtId="0" fontId="20" fillId="0" borderId="11" xfId="0" quotePrefix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" fontId="20" fillId="26" borderId="14" xfId="0" applyNumberFormat="1" applyFont="1" applyFill="1" applyBorder="1" applyAlignment="1">
      <alignment horizontal="right" vertical="center" wrapText="1"/>
    </xf>
    <xf numFmtId="1" fontId="20" fillId="26" borderId="19" xfId="0" applyNumberFormat="1" applyFont="1" applyFill="1" applyBorder="1" applyAlignment="1">
      <alignment horizontal="right" vertical="center" wrapText="1"/>
    </xf>
    <xf numFmtId="1" fontId="20" fillId="26" borderId="13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24" borderId="14" xfId="0" applyFont="1" applyFill="1" applyBorder="1" applyAlignment="1">
      <alignment horizontal="left" vertical="center" wrapText="1"/>
    </xf>
    <xf numFmtId="0" fontId="20" fillId="24" borderId="19" xfId="0" applyFont="1" applyFill="1" applyBorder="1" applyAlignment="1">
      <alignment horizontal="left" vertical="center" wrapText="1"/>
    </xf>
    <xf numFmtId="0" fontId="20" fillId="24" borderId="13" xfId="0" applyFont="1" applyFill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31" borderId="11" xfId="0" quotePrefix="1" applyFont="1" applyFill="1" applyBorder="1" applyAlignment="1">
      <alignment horizontal="right" vertical="center" wrapText="1"/>
    </xf>
    <xf numFmtId="0" fontId="19" fillId="31" borderId="11" xfId="0" applyFont="1" applyFill="1" applyBorder="1" applyAlignment="1">
      <alignment horizontal="right" vertical="center" wrapText="1"/>
    </xf>
    <xf numFmtId="0" fontId="20" fillId="30" borderId="14" xfId="0" applyFont="1" applyFill="1" applyBorder="1" applyAlignment="1">
      <alignment horizontal="right" vertical="center" wrapText="1"/>
    </xf>
    <xf numFmtId="0" fontId="20" fillId="30" borderId="19" xfId="0" applyFont="1" applyFill="1" applyBorder="1" applyAlignment="1">
      <alignment horizontal="right" vertical="center" wrapText="1"/>
    </xf>
    <xf numFmtId="0" fontId="20" fillId="30" borderId="13" xfId="0" applyFont="1" applyFill="1" applyBorder="1" applyAlignment="1">
      <alignment horizontal="righ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28" borderId="12" xfId="0" quotePrefix="1" applyFont="1" applyFill="1" applyBorder="1" applyAlignment="1">
      <alignment horizontal="center" vertical="center" wrapText="1"/>
    </xf>
    <xf numFmtId="0" fontId="20" fillId="28" borderId="18" xfId="0" quotePrefix="1" applyFont="1" applyFill="1" applyBorder="1" applyAlignment="1">
      <alignment horizontal="center" vertical="center" wrapText="1"/>
    </xf>
    <xf numFmtId="0" fontId="20" fillId="0" borderId="16" xfId="0" quotePrefix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32" borderId="14" xfId="0" applyFont="1" applyFill="1" applyBorder="1" applyAlignment="1">
      <alignment horizontal="right" vertical="center" wrapText="1"/>
    </xf>
    <xf numFmtId="0" fontId="19" fillId="32" borderId="19" xfId="0" applyFont="1" applyFill="1" applyBorder="1" applyAlignment="1">
      <alignment horizontal="right" vertical="center" wrapText="1"/>
    </xf>
    <xf numFmtId="0" fontId="19" fillId="32" borderId="13" xfId="0" applyFont="1" applyFill="1" applyBorder="1" applyAlignment="1">
      <alignment horizontal="right" vertical="center" wrapText="1"/>
    </xf>
    <xf numFmtId="0" fontId="20" fillId="27" borderId="14" xfId="0" applyFont="1" applyFill="1" applyBorder="1" applyAlignment="1">
      <alignment horizontal="right" vertical="center" wrapText="1"/>
    </xf>
    <xf numFmtId="0" fontId="20" fillId="27" borderId="19" xfId="0" applyFont="1" applyFill="1" applyBorder="1" applyAlignment="1">
      <alignment horizontal="right" vertical="center" wrapText="1"/>
    </xf>
    <xf numFmtId="0" fontId="20" fillId="27" borderId="13" xfId="0" applyFont="1" applyFill="1" applyBorder="1" applyAlignment="1">
      <alignment horizontal="right" vertical="center" wrapText="1"/>
    </xf>
    <xf numFmtId="0" fontId="19" fillId="0" borderId="2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29" borderId="14" xfId="0" applyFont="1" applyFill="1" applyBorder="1" applyAlignment="1">
      <alignment horizontal="left" vertical="center" wrapText="1"/>
    </xf>
    <xf numFmtId="0" fontId="20" fillId="29" borderId="19" xfId="0" applyFont="1" applyFill="1" applyBorder="1" applyAlignment="1">
      <alignment horizontal="left" vertical="center" wrapText="1"/>
    </xf>
    <xf numFmtId="0" fontId="20" fillId="29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25" borderId="14" xfId="0" applyFont="1" applyFill="1" applyBorder="1" applyAlignment="1">
      <alignment horizontal="right"/>
    </xf>
    <xf numFmtId="0" fontId="20" fillId="25" borderId="19" xfId="0" applyFont="1" applyFill="1" applyBorder="1" applyAlignment="1">
      <alignment horizontal="right"/>
    </xf>
    <xf numFmtId="0" fontId="20" fillId="25" borderId="13" xfId="0" applyFont="1" applyFill="1" applyBorder="1" applyAlignment="1">
      <alignment horizontal="right"/>
    </xf>
    <xf numFmtId="1" fontId="20" fillId="34" borderId="14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1" fontId="20" fillId="34" borderId="13" xfId="0" applyNumberFormat="1" applyFont="1" applyFill="1" applyBorder="1" applyAlignment="1">
      <alignment horizontal="right" vertical="center" wrapText="1"/>
    </xf>
    <xf numFmtId="1" fontId="20" fillId="27" borderId="14" xfId="0" applyNumberFormat="1" applyFont="1" applyFill="1" applyBorder="1" applyAlignment="1">
      <alignment horizontal="right" vertical="center" wrapText="1"/>
    </xf>
    <xf numFmtId="1" fontId="20" fillId="27" borderId="19" xfId="0" applyNumberFormat="1" applyFont="1" applyFill="1" applyBorder="1" applyAlignment="1">
      <alignment horizontal="right" vertical="center" wrapText="1"/>
    </xf>
    <xf numFmtId="1" fontId="20" fillId="27" borderId="13" xfId="0" applyNumberFormat="1" applyFont="1" applyFill="1" applyBorder="1" applyAlignment="1">
      <alignment horizontal="right" vertical="center" wrapText="1"/>
    </xf>
    <xf numFmtId="0" fontId="20" fillId="25" borderId="14" xfId="0" applyFont="1" applyFill="1" applyBorder="1" applyAlignment="1">
      <alignment horizontal="left" vertical="center" wrapText="1"/>
    </xf>
    <xf numFmtId="0" fontId="20" fillId="25" borderId="19" xfId="0" applyFont="1" applyFill="1" applyBorder="1" applyAlignment="1">
      <alignment horizontal="left" vertical="center" wrapText="1"/>
    </xf>
    <xf numFmtId="0" fontId="20" fillId="25" borderId="13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Įprastas" xfId="0" builtinId="0"/>
    <cellStyle name="Linked Cell" xfId="35" xr:uid="{00000000-0005-0000-0000-000023000000}"/>
    <cellStyle name="Neutral" xfId="36" xr:uid="{00000000-0005-0000-0000-000024000000}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5"/>
  <sheetViews>
    <sheetView tabSelected="1" topLeftCell="B1" zoomScale="99" zoomScaleNormal="99" workbookViewId="0">
      <selection activeCell="B9" sqref="B9:G9"/>
    </sheetView>
  </sheetViews>
  <sheetFormatPr defaultColWidth="9.140625" defaultRowHeight="12.75" x14ac:dyDescent="0.2"/>
  <cols>
    <col min="1" max="1" width="4.85546875" style="27" hidden="1" customWidth="1"/>
    <col min="2" max="2" width="15.42578125" style="8" customWidth="1"/>
    <col min="3" max="3" width="13.42578125" style="27" customWidth="1"/>
    <col min="4" max="4" width="15.140625" style="27" customWidth="1"/>
    <col min="5" max="5" width="31.7109375" style="16" customWidth="1"/>
    <col min="6" max="6" width="14.140625" style="103" customWidth="1"/>
    <col min="7" max="7" width="14.42578125" style="27" hidden="1" customWidth="1"/>
    <col min="8" max="8" width="13.42578125" style="8" customWidth="1"/>
    <col min="9" max="16384" width="9.140625" style="8"/>
  </cols>
  <sheetData>
    <row r="1" spans="1:7" s="6" customFormat="1" x14ac:dyDescent="0.2">
      <c r="A1" s="7"/>
      <c r="C1" s="7"/>
      <c r="D1" s="7"/>
      <c r="E1" s="82"/>
      <c r="F1" s="80" t="s">
        <v>196</v>
      </c>
    </row>
    <row r="2" spans="1:7" s="6" customFormat="1" x14ac:dyDescent="0.2">
      <c r="A2" s="7"/>
      <c r="C2" s="7"/>
      <c r="D2" s="7"/>
      <c r="E2" s="82"/>
      <c r="F2" s="16" t="s">
        <v>197</v>
      </c>
    </row>
    <row r="3" spans="1:7" s="6" customFormat="1" x14ac:dyDescent="0.2">
      <c r="A3" s="7"/>
      <c r="C3" s="7"/>
      <c r="D3" s="7"/>
      <c r="E3" s="82"/>
      <c r="F3" s="16" t="s">
        <v>647</v>
      </c>
    </row>
    <row r="4" spans="1:7" s="6" customFormat="1" x14ac:dyDescent="0.2">
      <c r="A4" s="7"/>
      <c r="C4" s="7"/>
      <c r="D4" s="7"/>
      <c r="E4" s="82"/>
      <c r="F4" s="16" t="s">
        <v>648</v>
      </c>
    </row>
    <row r="5" spans="1:7" s="6" customFormat="1" hidden="1" x14ac:dyDescent="0.2">
      <c r="A5" s="7"/>
      <c r="B5" s="70" t="s">
        <v>533</v>
      </c>
      <c r="C5" s="71"/>
      <c r="D5" s="71"/>
      <c r="E5" s="104"/>
      <c r="F5" s="81"/>
      <c r="G5" s="71"/>
    </row>
    <row r="6" spans="1:7" s="6" customFormat="1" hidden="1" x14ac:dyDescent="0.2">
      <c r="A6" s="7"/>
      <c r="B6" s="70" t="s">
        <v>645</v>
      </c>
      <c r="C6" s="71"/>
      <c r="D6" s="71"/>
      <c r="E6" s="104"/>
      <c r="F6" s="81"/>
      <c r="G6" s="71"/>
    </row>
    <row r="7" spans="1:7" s="6" customFormat="1" hidden="1" x14ac:dyDescent="0.2">
      <c r="A7" s="7"/>
      <c r="B7" s="70" t="s">
        <v>646</v>
      </c>
      <c r="C7" s="71"/>
      <c r="D7" s="71"/>
      <c r="E7" s="104"/>
      <c r="F7" s="81"/>
      <c r="G7" s="71"/>
    </row>
    <row r="8" spans="1:7" s="6" customFormat="1" x14ac:dyDescent="0.2">
      <c r="A8" s="7"/>
      <c r="C8" s="7"/>
      <c r="D8" s="7"/>
      <c r="E8" s="82"/>
      <c r="F8" s="16" t="s">
        <v>383</v>
      </c>
    </row>
    <row r="9" spans="1:7" s="6" customFormat="1" ht="27" customHeight="1" x14ac:dyDescent="0.2">
      <c r="A9" s="7"/>
      <c r="B9" s="164" t="s">
        <v>758</v>
      </c>
      <c r="C9" s="165"/>
      <c r="D9" s="165"/>
      <c r="E9" s="165"/>
      <c r="F9" s="166"/>
      <c r="G9" s="166"/>
    </row>
    <row r="10" spans="1:7" s="6" customFormat="1" ht="20.25" customHeight="1" x14ac:dyDescent="0.2">
      <c r="A10" s="7"/>
      <c r="B10" s="168" t="s">
        <v>415</v>
      </c>
      <c r="C10" s="169"/>
      <c r="D10" s="170"/>
      <c r="E10" s="170"/>
      <c r="F10" s="82" t="s">
        <v>198</v>
      </c>
      <c r="G10" s="7" t="s">
        <v>198</v>
      </c>
    </row>
    <row r="11" spans="1:7" ht="11.25" customHeight="1" x14ac:dyDescent="0.2">
      <c r="A11" s="114" t="s">
        <v>311</v>
      </c>
      <c r="B11" s="123" t="s">
        <v>194</v>
      </c>
      <c r="C11" s="123" t="s">
        <v>195</v>
      </c>
      <c r="D11" s="123" t="s">
        <v>621</v>
      </c>
      <c r="E11" s="142" t="s">
        <v>31</v>
      </c>
      <c r="F11" s="114" t="s">
        <v>0</v>
      </c>
      <c r="G11" s="136" t="s">
        <v>416</v>
      </c>
    </row>
    <row r="12" spans="1:7" ht="10.5" customHeight="1" x14ac:dyDescent="0.2">
      <c r="A12" s="115"/>
      <c r="B12" s="123"/>
      <c r="C12" s="123"/>
      <c r="D12" s="123"/>
      <c r="E12" s="167"/>
      <c r="F12" s="120"/>
      <c r="G12" s="136"/>
    </row>
    <row r="13" spans="1:7" x14ac:dyDescent="0.2">
      <c r="A13" s="115"/>
      <c r="B13" s="123"/>
      <c r="C13" s="123"/>
      <c r="D13" s="123"/>
      <c r="E13" s="167"/>
      <c r="F13" s="120"/>
      <c r="G13" s="171" t="s">
        <v>417</v>
      </c>
    </row>
    <row r="14" spans="1:7" ht="16.5" customHeight="1" x14ac:dyDescent="0.2">
      <c r="A14" s="108"/>
      <c r="B14" s="123"/>
      <c r="C14" s="123"/>
      <c r="D14" s="123"/>
      <c r="E14" s="134"/>
      <c r="F14" s="112"/>
      <c r="G14" s="112"/>
    </row>
    <row r="15" spans="1:7" x14ac:dyDescent="0.2">
      <c r="A15" s="26">
        <v>1</v>
      </c>
      <c r="B15" s="1">
        <v>1</v>
      </c>
      <c r="C15" s="1">
        <v>2</v>
      </c>
      <c r="D15" s="1">
        <v>3</v>
      </c>
      <c r="E15" s="1">
        <v>4</v>
      </c>
      <c r="F15" s="1">
        <v>5</v>
      </c>
      <c r="G15" s="2">
        <v>6</v>
      </c>
    </row>
    <row r="16" spans="1:7" ht="51" x14ac:dyDescent="0.2">
      <c r="A16" s="26">
        <v>1</v>
      </c>
      <c r="B16" s="171" t="s">
        <v>201</v>
      </c>
      <c r="C16" s="50" t="s">
        <v>362</v>
      </c>
      <c r="D16" s="3" t="s">
        <v>34</v>
      </c>
      <c r="E16" s="9" t="s">
        <v>203</v>
      </c>
      <c r="F16" s="83">
        <v>73930</v>
      </c>
      <c r="G16" s="10">
        <v>40000</v>
      </c>
    </row>
    <row r="17" spans="1:10" ht="36.75" customHeight="1" x14ac:dyDescent="0.2">
      <c r="A17" s="26">
        <v>2</v>
      </c>
      <c r="B17" s="120"/>
      <c r="C17" s="114" t="s">
        <v>205</v>
      </c>
      <c r="D17" s="3" t="s">
        <v>32</v>
      </c>
      <c r="E17" s="4" t="s">
        <v>200</v>
      </c>
      <c r="F17" s="60">
        <v>638500</v>
      </c>
      <c r="G17" s="5">
        <v>559923</v>
      </c>
      <c r="H17" s="69" t="s">
        <v>532</v>
      </c>
      <c r="I17" s="55"/>
      <c r="J17" s="55"/>
    </row>
    <row r="18" spans="1:10" ht="52.5" customHeight="1" x14ac:dyDescent="0.2">
      <c r="A18" s="26">
        <v>3</v>
      </c>
      <c r="B18" s="120"/>
      <c r="C18" s="115"/>
      <c r="D18" s="3" t="s">
        <v>33</v>
      </c>
      <c r="E18" s="4" t="s">
        <v>202</v>
      </c>
      <c r="F18" s="60">
        <v>1956628</v>
      </c>
      <c r="G18" s="5">
        <v>1655891</v>
      </c>
      <c r="H18" s="16"/>
      <c r="I18" s="55"/>
      <c r="J18" s="55"/>
    </row>
    <row r="19" spans="1:10" ht="25.5" x14ac:dyDescent="0.2">
      <c r="A19" s="26">
        <v>5</v>
      </c>
      <c r="B19" s="120"/>
      <c r="C19" s="115"/>
      <c r="D19" s="3" t="s">
        <v>55</v>
      </c>
      <c r="E19" s="9" t="s">
        <v>56</v>
      </c>
      <c r="F19" s="60">
        <v>960076</v>
      </c>
      <c r="G19" s="5"/>
      <c r="H19" s="16"/>
      <c r="I19" s="55"/>
      <c r="J19" s="55"/>
    </row>
    <row r="20" spans="1:10" ht="25.5" x14ac:dyDescent="0.2">
      <c r="A20" s="26">
        <v>6</v>
      </c>
      <c r="B20" s="120"/>
      <c r="C20" s="143"/>
      <c r="D20" s="3" t="s">
        <v>36</v>
      </c>
      <c r="E20" s="64" t="s">
        <v>37</v>
      </c>
      <c r="F20" s="60">
        <v>2000</v>
      </c>
      <c r="G20" s="5">
        <v>849932</v>
      </c>
      <c r="H20" s="16"/>
      <c r="I20" s="55"/>
      <c r="J20" s="55"/>
    </row>
    <row r="21" spans="1:10" x14ac:dyDescent="0.2">
      <c r="A21" s="26">
        <v>7</v>
      </c>
      <c r="B21" s="120"/>
      <c r="C21" s="115"/>
      <c r="D21" s="3" t="s">
        <v>39</v>
      </c>
      <c r="E21" s="9" t="s">
        <v>40</v>
      </c>
      <c r="F21" s="60">
        <v>1000</v>
      </c>
      <c r="G21" s="5"/>
      <c r="H21" s="16"/>
      <c r="I21" s="55"/>
      <c r="J21" s="55"/>
    </row>
    <row r="22" spans="1:10" ht="32.25" customHeight="1" x14ac:dyDescent="0.2">
      <c r="A22" s="26">
        <v>8</v>
      </c>
      <c r="B22" s="120"/>
      <c r="C22" s="115"/>
      <c r="D22" s="3" t="s">
        <v>41</v>
      </c>
      <c r="E22" s="9" t="s">
        <v>443</v>
      </c>
      <c r="F22" s="60">
        <v>30000</v>
      </c>
      <c r="G22" s="5"/>
      <c r="H22" s="16"/>
      <c r="I22" s="55"/>
      <c r="J22" s="55"/>
    </row>
    <row r="23" spans="1:10" ht="25.5" x14ac:dyDescent="0.2">
      <c r="A23" s="26">
        <v>9</v>
      </c>
      <c r="B23" s="120"/>
      <c r="C23" s="115"/>
      <c r="D23" s="3" t="s">
        <v>42</v>
      </c>
      <c r="E23" s="9" t="s">
        <v>43</v>
      </c>
      <c r="F23" s="60">
        <v>8000</v>
      </c>
      <c r="G23" s="5"/>
      <c r="H23" s="16"/>
      <c r="I23" s="55"/>
      <c r="J23" s="55"/>
    </row>
    <row r="24" spans="1:10" ht="25.5" x14ac:dyDescent="0.2">
      <c r="A24" s="26">
        <v>10</v>
      </c>
      <c r="B24" s="120"/>
      <c r="C24" s="115"/>
      <c r="D24" s="3" t="s">
        <v>44</v>
      </c>
      <c r="E24" s="9" t="s">
        <v>45</v>
      </c>
      <c r="F24" s="60">
        <v>13000</v>
      </c>
      <c r="G24" s="5"/>
      <c r="H24" s="16"/>
      <c r="I24" s="55"/>
      <c r="J24" s="55"/>
    </row>
    <row r="25" spans="1:10" ht="33.75" customHeight="1" x14ac:dyDescent="0.2">
      <c r="A25" s="26">
        <v>11</v>
      </c>
      <c r="B25" s="120"/>
      <c r="C25" s="115"/>
      <c r="D25" s="3" t="s">
        <v>46</v>
      </c>
      <c r="E25" s="9" t="s">
        <v>328</v>
      </c>
      <c r="F25" s="60">
        <v>40000</v>
      </c>
      <c r="G25" s="5"/>
      <c r="H25" s="16"/>
      <c r="I25" s="55"/>
      <c r="J25" s="55"/>
    </row>
    <row r="26" spans="1:10" ht="39" customHeight="1" x14ac:dyDescent="0.2">
      <c r="A26" s="26">
        <v>12</v>
      </c>
      <c r="B26" s="120"/>
      <c r="C26" s="115"/>
      <c r="D26" s="3" t="s">
        <v>47</v>
      </c>
      <c r="E26" s="9" t="s">
        <v>48</v>
      </c>
      <c r="F26" s="60">
        <v>105000</v>
      </c>
      <c r="G26" s="5"/>
      <c r="H26" s="16"/>
      <c r="I26" s="55"/>
      <c r="J26" s="55"/>
    </row>
    <row r="27" spans="1:10" ht="46.5" customHeight="1" x14ac:dyDescent="0.2">
      <c r="A27" s="26">
        <v>13</v>
      </c>
      <c r="B27" s="120"/>
      <c r="C27" s="115"/>
      <c r="D27" s="3" t="s">
        <v>59</v>
      </c>
      <c r="E27" s="9" t="s">
        <v>206</v>
      </c>
      <c r="F27" s="60">
        <v>39000</v>
      </c>
      <c r="G27" s="5"/>
      <c r="H27" s="16"/>
      <c r="I27" s="55"/>
      <c r="J27" s="55"/>
    </row>
    <row r="28" spans="1:10" ht="25.5" hidden="1" x14ac:dyDescent="0.2">
      <c r="A28" s="26">
        <v>14</v>
      </c>
      <c r="B28" s="120"/>
      <c r="C28" s="115"/>
      <c r="D28" s="3" t="s">
        <v>49</v>
      </c>
      <c r="E28" s="9" t="s">
        <v>50</v>
      </c>
      <c r="F28" s="60"/>
      <c r="G28" s="5"/>
      <c r="H28" s="16"/>
      <c r="I28" s="55"/>
      <c r="J28" s="55"/>
    </row>
    <row r="29" spans="1:10" ht="49.5" customHeight="1" x14ac:dyDescent="0.2">
      <c r="A29" s="26">
        <v>15</v>
      </c>
      <c r="B29" s="120"/>
      <c r="C29" s="115"/>
      <c r="D29" s="3" t="s">
        <v>51</v>
      </c>
      <c r="E29" s="9" t="s">
        <v>204</v>
      </c>
      <c r="F29" s="60">
        <v>25000</v>
      </c>
      <c r="G29" s="5"/>
      <c r="H29" s="16"/>
      <c r="I29" s="55"/>
      <c r="J29" s="55"/>
    </row>
    <row r="30" spans="1:10" ht="63.75" x14ac:dyDescent="0.2">
      <c r="A30" s="26">
        <v>16</v>
      </c>
      <c r="B30" s="120"/>
      <c r="C30" s="115"/>
      <c r="D30" s="3" t="s">
        <v>52</v>
      </c>
      <c r="E30" s="4" t="s">
        <v>329</v>
      </c>
      <c r="F30" s="60">
        <v>149800</v>
      </c>
      <c r="G30" s="5"/>
      <c r="H30" s="16"/>
      <c r="I30" s="55"/>
      <c r="J30" s="55"/>
    </row>
    <row r="31" spans="1:10" ht="25.5" x14ac:dyDescent="0.2">
      <c r="A31" s="26">
        <v>17</v>
      </c>
      <c r="B31" s="120"/>
      <c r="C31" s="115"/>
      <c r="D31" s="3" t="s">
        <v>53</v>
      </c>
      <c r="E31" s="9" t="s">
        <v>54</v>
      </c>
      <c r="F31" s="60">
        <v>3000</v>
      </c>
      <c r="G31" s="5"/>
      <c r="H31" s="16"/>
      <c r="I31" s="55"/>
      <c r="J31" s="55"/>
    </row>
    <row r="32" spans="1:10" ht="25.5" x14ac:dyDescent="0.2">
      <c r="A32" s="26">
        <v>18</v>
      </c>
      <c r="B32" s="120"/>
      <c r="C32" s="115"/>
      <c r="D32" s="3" t="s">
        <v>326</v>
      </c>
      <c r="E32" s="9" t="s">
        <v>327</v>
      </c>
      <c r="F32" s="60">
        <v>3100</v>
      </c>
      <c r="G32" s="5"/>
      <c r="H32" s="16"/>
      <c r="I32" s="55"/>
      <c r="J32" s="55"/>
    </row>
    <row r="33" spans="1:10" x14ac:dyDescent="0.2">
      <c r="A33" s="26"/>
      <c r="B33" s="120"/>
      <c r="C33" s="143"/>
      <c r="D33" s="3" t="s">
        <v>251</v>
      </c>
      <c r="E33" s="4" t="s">
        <v>252</v>
      </c>
      <c r="F33" s="60">
        <v>95600</v>
      </c>
      <c r="G33" s="5"/>
      <c r="H33" s="16"/>
      <c r="I33" s="55"/>
      <c r="J33" s="55"/>
    </row>
    <row r="34" spans="1:10" ht="44.25" customHeight="1" x14ac:dyDescent="0.2">
      <c r="A34" s="26">
        <v>19</v>
      </c>
      <c r="B34" s="120"/>
      <c r="C34" s="115"/>
      <c r="D34" s="3" t="s">
        <v>418</v>
      </c>
      <c r="E34" s="9" t="s">
        <v>193</v>
      </c>
      <c r="F34" s="60">
        <v>35000</v>
      </c>
      <c r="G34" s="5"/>
      <c r="H34" s="16"/>
      <c r="I34" s="55"/>
      <c r="J34" s="55"/>
    </row>
    <row r="35" spans="1:10" ht="19.5" customHeight="1" x14ac:dyDescent="0.2">
      <c r="A35" s="26">
        <v>20</v>
      </c>
      <c r="B35" s="120"/>
      <c r="C35" s="150"/>
      <c r="D35" s="3" t="s">
        <v>657</v>
      </c>
      <c r="E35" s="64" t="s">
        <v>658</v>
      </c>
      <c r="F35" s="60">
        <v>30000</v>
      </c>
      <c r="G35" s="5"/>
      <c r="H35" s="16"/>
      <c r="I35" s="55"/>
      <c r="J35" s="55"/>
    </row>
    <row r="36" spans="1:10" ht="21" customHeight="1" x14ac:dyDescent="0.2">
      <c r="A36" s="26">
        <v>21</v>
      </c>
      <c r="B36" s="120"/>
      <c r="C36" s="109" t="s">
        <v>0</v>
      </c>
      <c r="D36" s="110"/>
      <c r="E36" s="111"/>
      <c r="F36" s="84">
        <f>SUM(F17:F35)</f>
        <v>4134704</v>
      </c>
      <c r="G36" s="33">
        <f>SUM(G17:G35)</f>
        <v>3065746</v>
      </c>
      <c r="H36" s="16"/>
      <c r="I36" s="55"/>
      <c r="J36" s="55"/>
    </row>
    <row r="37" spans="1:10" ht="40.5" hidden="1" customHeight="1" x14ac:dyDescent="0.2">
      <c r="A37" s="26"/>
      <c r="B37" s="120"/>
      <c r="C37" s="184" t="s">
        <v>659</v>
      </c>
      <c r="D37" s="3" t="s">
        <v>59</v>
      </c>
      <c r="E37" s="9" t="s">
        <v>206</v>
      </c>
      <c r="F37" s="60">
        <v>0</v>
      </c>
      <c r="G37" s="5"/>
      <c r="H37" s="16"/>
      <c r="I37" s="55"/>
      <c r="J37" s="55"/>
    </row>
    <row r="38" spans="1:10" ht="40.5" hidden="1" customHeight="1" x14ac:dyDescent="0.2">
      <c r="A38" s="26"/>
      <c r="B38" s="120"/>
      <c r="C38" s="185"/>
      <c r="D38" s="3" t="s">
        <v>549</v>
      </c>
      <c r="E38" s="9" t="s">
        <v>550</v>
      </c>
      <c r="F38" s="85"/>
      <c r="G38" s="39"/>
      <c r="H38" s="16"/>
      <c r="I38" s="55"/>
      <c r="J38" s="55"/>
    </row>
    <row r="39" spans="1:10" ht="57.75" hidden="1" customHeight="1" x14ac:dyDescent="0.2">
      <c r="A39" s="26"/>
      <c r="B39" s="120"/>
      <c r="C39" s="186"/>
      <c r="D39" s="3" t="s">
        <v>59</v>
      </c>
      <c r="E39" s="9" t="s">
        <v>649</v>
      </c>
      <c r="F39" s="85">
        <v>0</v>
      </c>
      <c r="G39" s="39"/>
      <c r="H39" s="16"/>
      <c r="I39" s="55"/>
      <c r="J39" s="55"/>
    </row>
    <row r="40" spans="1:10" ht="58.5" customHeight="1" x14ac:dyDescent="0.2">
      <c r="A40" s="26">
        <v>22</v>
      </c>
      <c r="B40" s="120"/>
      <c r="C40" s="187"/>
      <c r="D40" s="24" t="s">
        <v>38</v>
      </c>
      <c r="E40" s="72" t="s">
        <v>553</v>
      </c>
      <c r="F40" s="85">
        <v>70000</v>
      </c>
      <c r="G40" s="39">
        <v>0</v>
      </c>
      <c r="H40" s="16"/>
      <c r="I40" s="55"/>
      <c r="J40" s="55"/>
    </row>
    <row r="41" spans="1:10" x14ac:dyDescent="0.2">
      <c r="A41" s="26">
        <v>24</v>
      </c>
      <c r="B41" s="120"/>
      <c r="C41" s="109" t="s">
        <v>0</v>
      </c>
      <c r="D41" s="110"/>
      <c r="E41" s="111"/>
      <c r="F41" s="86">
        <f>SUM(F37:F40)</f>
        <v>70000</v>
      </c>
      <c r="G41" s="32">
        <f>SUM(G37:G40)</f>
        <v>0</v>
      </c>
      <c r="H41" s="16"/>
      <c r="I41" s="55"/>
      <c r="J41" s="55"/>
    </row>
    <row r="42" spans="1:10" ht="27.75" customHeight="1" x14ac:dyDescent="0.2">
      <c r="A42" s="26">
        <v>25</v>
      </c>
      <c r="B42" s="120"/>
      <c r="C42" s="149" t="s">
        <v>2</v>
      </c>
      <c r="D42" s="3" t="s">
        <v>55</v>
      </c>
      <c r="E42" s="9" t="s">
        <v>56</v>
      </c>
      <c r="F42" s="60">
        <v>24200</v>
      </c>
      <c r="G42" s="5"/>
      <c r="H42" s="16"/>
      <c r="I42" s="55"/>
      <c r="J42" s="55"/>
    </row>
    <row r="43" spans="1:10" ht="27" customHeight="1" x14ac:dyDescent="0.2">
      <c r="A43" s="26">
        <v>26</v>
      </c>
      <c r="B43" s="120"/>
      <c r="C43" s="143"/>
      <c r="D43" s="3" t="s">
        <v>57</v>
      </c>
      <c r="E43" s="9" t="s">
        <v>660</v>
      </c>
      <c r="F43" s="60">
        <v>2400</v>
      </c>
      <c r="G43" s="5"/>
      <c r="H43" s="16"/>
      <c r="I43" s="55"/>
      <c r="J43" s="55"/>
    </row>
    <row r="44" spans="1:10" ht="42.75" customHeight="1" x14ac:dyDescent="0.2">
      <c r="A44" s="26">
        <v>27</v>
      </c>
      <c r="B44" s="120"/>
      <c r="C44" s="143"/>
      <c r="D44" s="3" t="s">
        <v>47</v>
      </c>
      <c r="E44" s="9" t="s">
        <v>48</v>
      </c>
      <c r="F44" s="60">
        <v>3000</v>
      </c>
      <c r="G44" s="5"/>
      <c r="H44" s="16"/>
      <c r="I44" s="55"/>
      <c r="J44" s="55"/>
    </row>
    <row r="45" spans="1:10" ht="42.75" customHeight="1" x14ac:dyDescent="0.2">
      <c r="A45" s="26"/>
      <c r="B45" s="120"/>
      <c r="C45" s="143"/>
      <c r="D45" s="3" t="s">
        <v>59</v>
      </c>
      <c r="E45" s="9" t="s">
        <v>207</v>
      </c>
      <c r="F45" s="60">
        <v>3000</v>
      </c>
      <c r="G45" s="5"/>
      <c r="H45" s="16"/>
      <c r="I45" s="55"/>
      <c r="J45" s="55"/>
    </row>
    <row r="46" spans="1:10" ht="40.5" hidden="1" customHeight="1" x14ac:dyDescent="0.2">
      <c r="A46" s="26">
        <v>28</v>
      </c>
      <c r="B46" s="120"/>
      <c r="C46" s="150"/>
      <c r="D46" s="3" t="s">
        <v>51</v>
      </c>
      <c r="E46" s="9" t="s">
        <v>204</v>
      </c>
      <c r="F46" s="60"/>
      <c r="G46" s="5"/>
      <c r="H46" s="16"/>
      <c r="I46" s="55"/>
      <c r="J46" s="55"/>
    </row>
    <row r="47" spans="1:10" x14ac:dyDescent="0.2">
      <c r="A47" s="26">
        <v>29</v>
      </c>
      <c r="B47" s="120"/>
      <c r="C47" s="109" t="s">
        <v>0</v>
      </c>
      <c r="D47" s="110"/>
      <c r="E47" s="111"/>
      <c r="F47" s="86">
        <f>SUM(F42:F46)</f>
        <v>32600</v>
      </c>
      <c r="G47" s="33">
        <f>SUM(G42:G46)</f>
        <v>0</v>
      </c>
      <c r="H47" s="16"/>
      <c r="I47" s="55"/>
      <c r="J47" s="55"/>
    </row>
    <row r="48" spans="1:10" ht="31.5" customHeight="1" x14ac:dyDescent="0.2">
      <c r="A48" s="26">
        <v>31</v>
      </c>
      <c r="B48" s="120"/>
      <c r="C48" s="143" t="s">
        <v>3</v>
      </c>
      <c r="D48" s="3" t="s">
        <v>55</v>
      </c>
      <c r="E48" s="9" t="s">
        <v>56</v>
      </c>
      <c r="F48" s="60">
        <v>13300</v>
      </c>
      <c r="G48" s="5"/>
      <c r="H48" s="16"/>
      <c r="I48" s="55"/>
      <c r="J48" s="55"/>
    </row>
    <row r="49" spans="1:10" ht="31.5" customHeight="1" x14ac:dyDescent="0.2">
      <c r="A49" s="26"/>
      <c r="B49" s="120"/>
      <c r="C49" s="143"/>
      <c r="D49" s="3" t="s">
        <v>57</v>
      </c>
      <c r="E49" s="9" t="s">
        <v>661</v>
      </c>
      <c r="F49" s="60">
        <v>1100</v>
      </c>
      <c r="G49" s="5"/>
      <c r="H49" s="16"/>
      <c r="I49" s="55"/>
      <c r="J49" s="55"/>
    </row>
    <row r="50" spans="1:10" ht="27.75" customHeight="1" x14ac:dyDescent="0.2">
      <c r="A50" s="26">
        <v>32</v>
      </c>
      <c r="B50" s="120"/>
      <c r="C50" s="150"/>
      <c r="D50" s="3" t="s">
        <v>47</v>
      </c>
      <c r="E50" s="9" t="s">
        <v>48</v>
      </c>
      <c r="F50" s="60">
        <v>3000</v>
      </c>
      <c r="G50" s="5"/>
      <c r="H50" s="16"/>
      <c r="I50" s="55"/>
      <c r="J50" s="55"/>
    </row>
    <row r="51" spans="1:10" x14ac:dyDescent="0.2">
      <c r="A51" s="26">
        <v>33</v>
      </c>
      <c r="B51" s="120"/>
      <c r="C51" s="109" t="s">
        <v>0</v>
      </c>
      <c r="D51" s="110"/>
      <c r="E51" s="111"/>
      <c r="F51" s="86">
        <f>SUM(F48:F50)</f>
        <v>17400</v>
      </c>
      <c r="G51" s="32">
        <f>SUM(G48:G50)</f>
        <v>0</v>
      </c>
      <c r="H51" s="16"/>
      <c r="I51" s="55"/>
      <c r="J51" s="55"/>
    </row>
    <row r="52" spans="1:10" ht="25.5" x14ac:dyDescent="0.2">
      <c r="A52" s="26">
        <v>35</v>
      </c>
      <c r="B52" s="120"/>
      <c r="C52" s="143" t="s">
        <v>4</v>
      </c>
      <c r="D52" s="3" t="s">
        <v>55</v>
      </c>
      <c r="E52" s="9" t="s">
        <v>56</v>
      </c>
      <c r="F52" s="60">
        <v>13200</v>
      </c>
      <c r="G52" s="5"/>
      <c r="H52" s="16"/>
      <c r="I52" s="55"/>
      <c r="J52" s="55"/>
    </row>
    <row r="53" spans="1:10" x14ac:dyDescent="0.2">
      <c r="A53" s="26">
        <v>36</v>
      </c>
      <c r="B53" s="120"/>
      <c r="C53" s="143"/>
      <c r="D53" s="3" t="s">
        <v>57</v>
      </c>
      <c r="E53" s="9" t="s">
        <v>661</v>
      </c>
      <c r="F53" s="60">
        <v>1200</v>
      </c>
      <c r="G53" s="5"/>
      <c r="H53" s="16"/>
      <c r="I53" s="55"/>
      <c r="J53" s="55"/>
    </row>
    <row r="54" spans="1:10" ht="25.5" hidden="1" x14ac:dyDescent="0.2">
      <c r="A54" s="26">
        <v>37</v>
      </c>
      <c r="B54" s="120"/>
      <c r="C54" s="143"/>
      <c r="D54" s="3" t="s">
        <v>47</v>
      </c>
      <c r="E54" s="9" t="s">
        <v>48</v>
      </c>
      <c r="F54" s="60"/>
      <c r="G54" s="5"/>
      <c r="H54" s="16"/>
      <c r="I54" s="55"/>
      <c r="J54" s="55"/>
    </row>
    <row r="55" spans="1:10" ht="38.25" hidden="1" customHeight="1" x14ac:dyDescent="0.2">
      <c r="A55" s="26"/>
      <c r="B55" s="120"/>
      <c r="C55" s="143"/>
      <c r="D55" s="3" t="s">
        <v>59</v>
      </c>
      <c r="E55" s="4" t="s">
        <v>206</v>
      </c>
      <c r="F55" s="60"/>
      <c r="G55" s="5"/>
      <c r="H55" s="16"/>
      <c r="I55" s="55"/>
      <c r="J55" s="55"/>
    </row>
    <row r="56" spans="1:10" ht="38.25" hidden="1" x14ac:dyDescent="0.2">
      <c r="A56" s="26">
        <v>38</v>
      </c>
      <c r="B56" s="120"/>
      <c r="C56" s="150"/>
      <c r="D56" s="3" t="s">
        <v>51</v>
      </c>
      <c r="E56" s="9" t="s">
        <v>204</v>
      </c>
      <c r="F56" s="60"/>
      <c r="G56" s="5"/>
      <c r="H56" s="16"/>
      <c r="I56" s="55"/>
      <c r="J56" s="55"/>
    </row>
    <row r="57" spans="1:10" x14ac:dyDescent="0.2">
      <c r="A57" s="26">
        <v>39</v>
      </c>
      <c r="B57" s="120"/>
      <c r="C57" s="109" t="s">
        <v>0</v>
      </c>
      <c r="D57" s="110"/>
      <c r="E57" s="111"/>
      <c r="F57" s="86">
        <f>SUM(F52:F56)</f>
        <v>14400</v>
      </c>
      <c r="G57" s="32">
        <f>SUM(G52:G56)</f>
        <v>0</v>
      </c>
      <c r="H57" s="16"/>
      <c r="I57" s="55"/>
      <c r="J57" s="55"/>
    </row>
    <row r="58" spans="1:10" ht="38.25" hidden="1" x14ac:dyDescent="0.2">
      <c r="A58" s="26">
        <v>40</v>
      </c>
      <c r="B58" s="120"/>
      <c r="C58" s="106" t="s">
        <v>5</v>
      </c>
      <c r="D58" s="3" t="s">
        <v>35</v>
      </c>
      <c r="E58" s="4" t="s">
        <v>209</v>
      </c>
      <c r="F58" s="60"/>
      <c r="G58" s="5"/>
      <c r="H58" s="16"/>
      <c r="I58" s="55"/>
      <c r="J58" s="55"/>
    </row>
    <row r="59" spans="1:10" ht="33.75" customHeight="1" x14ac:dyDescent="0.2">
      <c r="A59" s="26">
        <v>41</v>
      </c>
      <c r="B59" s="120"/>
      <c r="C59" s="107"/>
      <c r="D59" s="3" t="s">
        <v>55</v>
      </c>
      <c r="E59" s="9" t="s">
        <v>56</v>
      </c>
      <c r="F59" s="60">
        <v>32200</v>
      </c>
      <c r="G59" s="5"/>
      <c r="H59" s="16"/>
      <c r="I59" s="55"/>
      <c r="J59" s="55"/>
    </row>
    <row r="60" spans="1:10" x14ac:dyDescent="0.2">
      <c r="A60" s="26">
        <v>42</v>
      </c>
      <c r="B60" s="120"/>
      <c r="C60" s="115"/>
      <c r="D60" s="3" t="s">
        <v>57</v>
      </c>
      <c r="E60" s="9" t="s">
        <v>660</v>
      </c>
      <c r="F60" s="60">
        <v>1000</v>
      </c>
      <c r="G60" s="5"/>
      <c r="H60" s="16"/>
      <c r="I60" s="55"/>
      <c r="J60" s="55"/>
    </row>
    <row r="61" spans="1:10" ht="38.25" hidden="1" customHeight="1" x14ac:dyDescent="0.2">
      <c r="A61" s="26">
        <v>44</v>
      </c>
      <c r="B61" s="120"/>
      <c r="C61" s="115"/>
      <c r="D61" s="3" t="s">
        <v>59</v>
      </c>
      <c r="E61" s="9" t="s">
        <v>207</v>
      </c>
      <c r="F61" s="60"/>
      <c r="G61" s="5"/>
      <c r="H61" s="16"/>
      <c r="I61" s="55"/>
      <c r="J61" s="55"/>
    </row>
    <row r="62" spans="1:10" ht="38.25" hidden="1" x14ac:dyDescent="0.2">
      <c r="A62" s="26">
        <v>43</v>
      </c>
      <c r="B62" s="120"/>
      <c r="C62" s="108"/>
      <c r="D62" s="3" t="s">
        <v>51</v>
      </c>
      <c r="E62" s="9" t="s">
        <v>204</v>
      </c>
      <c r="F62" s="60"/>
      <c r="G62" s="5"/>
      <c r="H62" s="16"/>
      <c r="I62" s="55"/>
      <c r="J62" s="55"/>
    </row>
    <row r="63" spans="1:10" x14ac:dyDescent="0.2">
      <c r="A63" s="26">
        <v>44</v>
      </c>
      <c r="B63" s="120"/>
      <c r="C63" s="109" t="s">
        <v>0</v>
      </c>
      <c r="D63" s="110"/>
      <c r="E63" s="111"/>
      <c r="F63" s="84">
        <f>SUM(F58:F62)</f>
        <v>33200</v>
      </c>
      <c r="G63" s="33">
        <f>SUM(G58:G62)</f>
        <v>0</v>
      </c>
      <c r="H63" s="16"/>
      <c r="I63" s="55"/>
      <c r="J63" s="55"/>
    </row>
    <row r="64" spans="1:10" ht="38.25" hidden="1" x14ac:dyDescent="0.2">
      <c r="A64" s="26">
        <v>45</v>
      </c>
      <c r="B64" s="120"/>
      <c r="C64" s="149" t="s">
        <v>6</v>
      </c>
      <c r="D64" s="3" t="s">
        <v>35</v>
      </c>
      <c r="E64" s="4" t="s">
        <v>209</v>
      </c>
      <c r="F64" s="60">
        <v>0</v>
      </c>
      <c r="G64" s="5"/>
      <c r="H64" s="16"/>
      <c r="I64" s="55"/>
      <c r="J64" s="55"/>
    </row>
    <row r="65" spans="1:10" ht="25.5" x14ac:dyDescent="0.2">
      <c r="A65" s="26">
        <v>46</v>
      </c>
      <c r="B65" s="120"/>
      <c r="C65" s="157"/>
      <c r="D65" s="3" t="s">
        <v>55</v>
      </c>
      <c r="E65" s="9" t="s">
        <v>56</v>
      </c>
      <c r="F65" s="60">
        <v>19800</v>
      </c>
      <c r="G65" s="5"/>
      <c r="H65" s="16"/>
      <c r="I65" s="55"/>
      <c r="J65" s="55"/>
    </row>
    <row r="66" spans="1:10" ht="28.5" customHeight="1" x14ac:dyDescent="0.2">
      <c r="A66" s="26">
        <v>47</v>
      </c>
      <c r="B66" s="120"/>
      <c r="C66" s="157"/>
      <c r="D66" s="3" t="s">
        <v>57</v>
      </c>
      <c r="E66" s="9" t="s">
        <v>661</v>
      </c>
      <c r="F66" s="60">
        <v>4200</v>
      </c>
      <c r="G66" s="5"/>
      <c r="H66" s="16"/>
      <c r="I66" s="55"/>
      <c r="J66" s="55"/>
    </row>
    <row r="67" spans="1:10" ht="25.5" x14ac:dyDescent="0.2">
      <c r="A67" s="26">
        <v>48</v>
      </c>
      <c r="B67" s="120"/>
      <c r="C67" s="157"/>
      <c r="D67" s="3" t="s">
        <v>47</v>
      </c>
      <c r="E67" s="9" t="s">
        <v>48</v>
      </c>
      <c r="F67" s="60">
        <v>3000</v>
      </c>
      <c r="G67" s="5"/>
      <c r="H67" s="16"/>
      <c r="I67" s="55"/>
      <c r="J67" s="55"/>
    </row>
    <row r="68" spans="1:10" ht="45.75" customHeight="1" x14ac:dyDescent="0.2">
      <c r="A68" s="26">
        <v>51</v>
      </c>
      <c r="B68" s="120"/>
      <c r="C68" s="160"/>
      <c r="D68" s="3" t="s">
        <v>59</v>
      </c>
      <c r="E68" s="9" t="s">
        <v>207</v>
      </c>
      <c r="F68" s="60">
        <v>36000</v>
      </c>
      <c r="G68" s="5"/>
      <c r="H68" s="16"/>
      <c r="I68" s="55"/>
      <c r="J68" s="55"/>
    </row>
    <row r="69" spans="1:10" x14ac:dyDescent="0.2">
      <c r="A69" s="26">
        <v>49</v>
      </c>
      <c r="B69" s="120"/>
      <c r="C69" s="109" t="s">
        <v>0</v>
      </c>
      <c r="D69" s="110"/>
      <c r="E69" s="111"/>
      <c r="F69" s="86">
        <f>SUM(F64:F68)</f>
        <v>63000</v>
      </c>
      <c r="G69" s="33">
        <f>SUM(G64:G68)</f>
        <v>0</v>
      </c>
      <c r="H69" s="16"/>
      <c r="I69" s="55"/>
      <c r="J69" s="55"/>
    </row>
    <row r="70" spans="1:10" ht="25.5" x14ac:dyDescent="0.2">
      <c r="A70" s="26">
        <v>50</v>
      </c>
      <c r="B70" s="120"/>
      <c r="C70" s="106" t="s">
        <v>7</v>
      </c>
      <c r="D70" s="3" t="s">
        <v>55</v>
      </c>
      <c r="E70" s="9" t="s">
        <v>56</v>
      </c>
      <c r="F70" s="60">
        <v>28900</v>
      </c>
      <c r="G70" s="5"/>
      <c r="H70" s="16"/>
      <c r="I70" s="55"/>
      <c r="J70" s="55"/>
    </row>
    <row r="71" spans="1:10" ht="27" customHeight="1" x14ac:dyDescent="0.2">
      <c r="A71" s="26">
        <v>51</v>
      </c>
      <c r="B71" s="120"/>
      <c r="C71" s="115"/>
      <c r="D71" s="3" t="s">
        <v>57</v>
      </c>
      <c r="E71" s="9" t="s">
        <v>660</v>
      </c>
      <c r="F71" s="60">
        <v>1700</v>
      </c>
      <c r="G71" s="5"/>
      <c r="H71" s="16"/>
      <c r="I71" s="55"/>
      <c r="J71" s="55"/>
    </row>
    <row r="72" spans="1:10" ht="27" customHeight="1" x14ac:dyDescent="0.2">
      <c r="A72" s="26"/>
      <c r="B72" s="120"/>
      <c r="C72" s="115"/>
      <c r="D72" s="3" t="s">
        <v>47</v>
      </c>
      <c r="E72" s="9" t="s">
        <v>48</v>
      </c>
      <c r="F72" s="60">
        <v>5000</v>
      </c>
      <c r="G72" s="5"/>
      <c r="H72" s="16"/>
      <c r="I72" s="55"/>
      <c r="J72" s="55"/>
    </row>
    <row r="73" spans="1:10" ht="42" customHeight="1" x14ac:dyDescent="0.2">
      <c r="A73" s="26">
        <v>52</v>
      </c>
      <c r="B73" s="120"/>
      <c r="C73" s="108"/>
      <c r="D73" s="3" t="s">
        <v>59</v>
      </c>
      <c r="E73" s="9" t="s">
        <v>207</v>
      </c>
      <c r="F73" s="60">
        <v>2500</v>
      </c>
      <c r="G73" s="5"/>
      <c r="H73" s="16"/>
      <c r="I73" s="55"/>
      <c r="J73" s="55"/>
    </row>
    <row r="74" spans="1:10" x14ac:dyDescent="0.2">
      <c r="A74" s="26">
        <v>53</v>
      </c>
      <c r="B74" s="120"/>
      <c r="C74" s="109" t="s">
        <v>0</v>
      </c>
      <c r="D74" s="110"/>
      <c r="E74" s="111"/>
      <c r="F74" s="86">
        <f>SUM(F70:F73)</f>
        <v>38100</v>
      </c>
      <c r="G74" s="33">
        <f>SUM(G70:G73)</f>
        <v>0</v>
      </c>
      <c r="H74" s="16"/>
      <c r="I74" s="55"/>
      <c r="J74" s="55"/>
    </row>
    <row r="75" spans="1:10" ht="25.5" x14ac:dyDescent="0.2">
      <c r="A75" s="26">
        <v>54</v>
      </c>
      <c r="B75" s="120"/>
      <c r="C75" s="106" t="s">
        <v>8</v>
      </c>
      <c r="D75" s="3" t="s">
        <v>55</v>
      </c>
      <c r="E75" s="9" t="s">
        <v>56</v>
      </c>
      <c r="F75" s="60">
        <v>27500</v>
      </c>
      <c r="G75" s="5"/>
      <c r="H75" s="16"/>
      <c r="I75" s="55"/>
      <c r="J75" s="55"/>
    </row>
    <row r="76" spans="1:10" x14ac:dyDescent="0.2">
      <c r="A76" s="26">
        <v>55</v>
      </c>
      <c r="B76" s="120"/>
      <c r="C76" s="115"/>
      <c r="D76" s="3" t="s">
        <v>57</v>
      </c>
      <c r="E76" s="9" t="s">
        <v>660</v>
      </c>
      <c r="F76" s="60">
        <v>700</v>
      </c>
      <c r="G76" s="5"/>
      <c r="H76" s="16"/>
      <c r="I76" s="55"/>
      <c r="J76" s="55"/>
    </row>
    <row r="77" spans="1:10" hidden="1" x14ac:dyDescent="0.2">
      <c r="A77" s="26">
        <v>56</v>
      </c>
      <c r="B77" s="120"/>
      <c r="C77" s="115"/>
      <c r="D77" s="3" t="s">
        <v>330</v>
      </c>
      <c r="E77" s="9" t="s">
        <v>331</v>
      </c>
      <c r="F77" s="60"/>
      <c r="G77" s="5"/>
      <c r="H77" s="16"/>
      <c r="I77" s="55"/>
      <c r="J77" s="55"/>
    </row>
    <row r="78" spans="1:10" ht="25.5" hidden="1" x14ac:dyDescent="0.2">
      <c r="A78" s="26">
        <v>57</v>
      </c>
      <c r="B78" s="120"/>
      <c r="C78" s="115"/>
      <c r="D78" s="3" t="s">
        <v>47</v>
      </c>
      <c r="E78" s="9" t="s">
        <v>48</v>
      </c>
      <c r="F78" s="60"/>
      <c r="G78" s="5"/>
      <c r="H78" s="16"/>
      <c r="I78" s="55"/>
      <c r="J78" s="55"/>
    </row>
    <row r="79" spans="1:10" ht="38.25" x14ac:dyDescent="0.2">
      <c r="A79" s="26">
        <v>60</v>
      </c>
      <c r="B79" s="120"/>
      <c r="C79" s="115"/>
      <c r="D79" s="3" t="s">
        <v>59</v>
      </c>
      <c r="E79" s="9" t="s">
        <v>207</v>
      </c>
      <c r="F79" s="60">
        <v>3000</v>
      </c>
      <c r="G79" s="5"/>
      <c r="H79" s="16"/>
      <c r="I79" s="55"/>
      <c r="J79" s="55"/>
    </row>
    <row r="80" spans="1:10" ht="38.25" hidden="1" x14ac:dyDescent="0.2">
      <c r="A80" s="26">
        <v>58</v>
      </c>
      <c r="B80" s="120"/>
      <c r="C80" s="108"/>
      <c r="D80" s="3" t="s">
        <v>51</v>
      </c>
      <c r="E80" s="9" t="s">
        <v>204</v>
      </c>
      <c r="F80" s="60"/>
      <c r="G80" s="5"/>
      <c r="H80" s="16"/>
      <c r="I80" s="55"/>
      <c r="J80" s="55"/>
    </row>
    <row r="81" spans="1:10" x14ac:dyDescent="0.2">
      <c r="A81" s="26">
        <v>59</v>
      </c>
      <c r="B81" s="120"/>
      <c r="C81" s="109" t="s">
        <v>0</v>
      </c>
      <c r="D81" s="110"/>
      <c r="E81" s="111"/>
      <c r="F81" s="84">
        <f>SUM(F75:F80)</f>
        <v>31200</v>
      </c>
      <c r="G81" s="33">
        <f>SUM(G75:G80)</f>
        <v>0</v>
      </c>
      <c r="H81" s="16"/>
      <c r="I81" s="55"/>
      <c r="J81" s="55"/>
    </row>
    <row r="82" spans="1:10" ht="38.25" hidden="1" x14ac:dyDescent="0.2">
      <c r="A82" s="26">
        <v>61</v>
      </c>
      <c r="B82" s="120"/>
      <c r="C82" s="149" t="s">
        <v>9</v>
      </c>
      <c r="D82" s="3" t="s">
        <v>59</v>
      </c>
      <c r="E82" s="9" t="s">
        <v>207</v>
      </c>
      <c r="F82" s="60"/>
      <c r="G82" s="5"/>
      <c r="H82" s="16"/>
      <c r="I82" s="55"/>
      <c r="J82" s="55"/>
    </row>
    <row r="83" spans="1:10" ht="25.5" x14ac:dyDescent="0.2">
      <c r="A83" s="26">
        <v>62</v>
      </c>
      <c r="B83" s="120"/>
      <c r="C83" s="157"/>
      <c r="D83" s="3" t="s">
        <v>55</v>
      </c>
      <c r="E83" s="9" t="s">
        <v>56</v>
      </c>
      <c r="F83" s="60">
        <v>10900</v>
      </c>
      <c r="G83" s="5"/>
      <c r="H83" s="16"/>
      <c r="I83" s="55"/>
      <c r="J83" s="55"/>
    </row>
    <row r="84" spans="1:10" ht="29.25" customHeight="1" x14ac:dyDescent="0.2">
      <c r="A84" s="26">
        <v>63</v>
      </c>
      <c r="B84" s="120"/>
      <c r="C84" s="157"/>
      <c r="D84" s="3" t="s">
        <v>57</v>
      </c>
      <c r="E84" s="9" t="s">
        <v>660</v>
      </c>
      <c r="F84" s="60">
        <v>1700</v>
      </c>
      <c r="G84" s="5"/>
      <c r="H84" s="16"/>
      <c r="I84" s="55"/>
      <c r="J84" s="55"/>
    </row>
    <row r="85" spans="1:10" ht="38.25" hidden="1" x14ac:dyDescent="0.2">
      <c r="A85" s="26">
        <v>64</v>
      </c>
      <c r="B85" s="120"/>
      <c r="C85" s="160"/>
      <c r="D85" s="3" t="s">
        <v>51</v>
      </c>
      <c r="E85" s="9" t="s">
        <v>204</v>
      </c>
      <c r="F85" s="60"/>
      <c r="G85" s="5"/>
      <c r="H85" s="16"/>
      <c r="I85" s="55"/>
      <c r="J85" s="55"/>
    </row>
    <row r="86" spans="1:10" x14ac:dyDescent="0.2">
      <c r="A86" s="26">
        <v>65</v>
      </c>
      <c r="B86" s="120"/>
      <c r="C86" s="109" t="s">
        <v>0</v>
      </c>
      <c r="D86" s="110"/>
      <c r="E86" s="111"/>
      <c r="F86" s="84">
        <f>SUM(F82:F85)</f>
        <v>12600</v>
      </c>
      <c r="G86" s="33">
        <f>SUM(G82:G85)</f>
        <v>0</v>
      </c>
      <c r="H86" s="16"/>
      <c r="I86" s="55"/>
      <c r="J86" s="55"/>
    </row>
    <row r="87" spans="1:10" ht="38.25" hidden="1" x14ac:dyDescent="0.2">
      <c r="A87" s="26">
        <v>66</v>
      </c>
      <c r="B87" s="120"/>
      <c r="C87" s="149" t="s">
        <v>10</v>
      </c>
      <c r="D87" s="3" t="s">
        <v>35</v>
      </c>
      <c r="E87" s="4" t="s">
        <v>209</v>
      </c>
      <c r="F87" s="60"/>
      <c r="G87" s="5"/>
      <c r="H87" s="16"/>
      <c r="I87" s="55"/>
      <c r="J87" s="55"/>
    </row>
    <row r="88" spans="1:10" ht="25.5" x14ac:dyDescent="0.2">
      <c r="A88" s="26">
        <v>67</v>
      </c>
      <c r="B88" s="120"/>
      <c r="C88" s="157"/>
      <c r="D88" s="3" t="s">
        <v>55</v>
      </c>
      <c r="E88" s="9" t="s">
        <v>332</v>
      </c>
      <c r="F88" s="60">
        <v>17400</v>
      </c>
      <c r="G88" s="5"/>
      <c r="H88" s="16"/>
      <c r="I88" s="55"/>
      <c r="J88" s="55"/>
    </row>
    <row r="89" spans="1:10" ht="24.75" customHeight="1" x14ac:dyDescent="0.2">
      <c r="A89" s="26">
        <v>68</v>
      </c>
      <c r="B89" s="120"/>
      <c r="C89" s="157"/>
      <c r="D89" s="3" t="s">
        <v>57</v>
      </c>
      <c r="E89" s="9" t="s">
        <v>661</v>
      </c>
      <c r="F89" s="60">
        <v>1400</v>
      </c>
      <c r="G89" s="5"/>
      <c r="H89" s="16"/>
      <c r="I89" s="55"/>
      <c r="J89" s="55"/>
    </row>
    <row r="90" spans="1:10" ht="25.5" x14ac:dyDescent="0.2">
      <c r="A90" s="26">
        <v>69</v>
      </c>
      <c r="B90" s="120"/>
      <c r="C90" s="157"/>
      <c r="D90" s="3" t="s">
        <v>47</v>
      </c>
      <c r="E90" s="9" t="s">
        <v>48</v>
      </c>
      <c r="F90" s="60">
        <v>21700</v>
      </c>
      <c r="G90" s="5"/>
      <c r="H90" s="16"/>
      <c r="I90" s="55"/>
      <c r="J90" s="55"/>
    </row>
    <row r="91" spans="1:10" ht="37.5" customHeight="1" x14ac:dyDescent="0.2">
      <c r="A91" s="26">
        <v>71</v>
      </c>
      <c r="B91" s="120"/>
      <c r="C91" s="157"/>
      <c r="D91" s="3" t="s">
        <v>59</v>
      </c>
      <c r="E91" s="9" t="s">
        <v>207</v>
      </c>
      <c r="F91" s="60">
        <v>5000</v>
      </c>
      <c r="G91" s="5"/>
      <c r="H91" s="16"/>
      <c r="I91" s="55"/>
      <c r="J91" s="55"/>
    </row>
    <row r="92" spans="1:10" ht="38.25" hidden="1" x14ac:dyDescent="0.2">
      <c r="A92" s="26">
        <v>70</v>
      </c>
      <c r="B92" s="120"/>
      <c r="C92" s="160"/>
      <c r="D92" s="3" t="s">
        <v>51</v>
      </c>
      <c r="E92" s="9" t="s">
        <v>204</v>
      </c>
      <c r="F92" s="60"/>
      <c r="G92" s="5"/>
      <c r="H92" s="16"/>
      <c r="I92" s="55"/>
      <c r="J92" s="55"/>
    </row>
    <row r="93" spans="1:10" x14ac:dyDescent="0.2">
      <c r="A93" s="26">
        <v>71</v>
      </c>
      <c r="B93" s="120"/>
      <c r="C93" s="109" t="s">
        <v>0</v>
      </c>
      <c r="D93" s="110"/>
      <c r="E93" s="111"/>
      <c r="F93" s="84">
        <f>SUM(F87:F92)</f>
        <v>45500</v>
      </c>
      <c r="G93" s="33">
        <f>SUM(G87:G92)</f>
        <v>0</v>
      </c>
      <c r="H93" s="16"/>
      <c r="I93" s="55"/>
      <c r="J93" s="55"/>
    </row>
    <row r="94" spans="1:10" ht="53.25" hidden="1" customHeight="1" x14ac:dyDescent="0.2">
      <c r="A94" s="26">
        <v>72</v>
      </c>
      <c r="B94" s="120"/>
      <c r="C94" s="149" t="s">
        <v>11</v>
      </c>
      <c r="D94" s="3" t="s">
        <v>35</v>
      </c>
      <c r="E94" s="4" t="s">
        <v>209</v>
      </c>
      <c r="F94" s="60"/>
      <c r="G94" s="5"/>
      <c r="H94" s="16"/>
      <c r="I94" s="55"/>
      <c r="J94" s="55"/>
    </row>
    <row r="95" spans="1:10" ht="25.5" x14ac:dyDescent="0.2">
      <c r="A95" s="26">
        <v>73</v>
      </c>
      <c r="B95" s="120"/>
      <c r="C95" s="157"/>
      <c r="D95" s="3" t="s">
        <v>55</v>
      </c>
      <c r="E95" s="9" t="s">
        <v>56</v>
      </c>
      <c r="F95" s="60">
        <v>17000</v>
      </c>
      <c r="G95" s="5"/>
      <c r="H95" s="16"/>
      <c r="I95" s="55"/>
      <c r="J95" s="55"/>
    </row>
    <row r="96" spans="1:10" x14ac:dyDescent="0.2">
      <c r="A96" s="26">
        <v>74</v>
      </c>
      <c r="B96" s="120"/>
      <c r="C96" s="157"/>
      <c r="D96" s="3" t="s">
        <v>57</v>
      </c>
      <c r="E96" s="9" t="s">
        <v>661</v>
      </c>
      <c r="F96" s="60">
        <v>4000</v>
      </c>
      <c r="G96" s="5"/>
      <c r="H96" s="16"/>
      <c r="I96" s="55"/>
      <c r="J96" s="55"/>
    </row>
    <row r="97" spans="1:10" ht="45" hidden="1" customHeight="1" x14ac:dyDescent="0.2">
      <c r="A97" s="26">
        <v>75</v>
      </c>
      <c r="B97" s="120"/>
      <c r="C97" s="157"/>
      <c r="D97" s="3" t="s">
        <v>47</v>
      </c>
      <c r="E97" s="9" t="s">
        <v>48</v>
      </c>
      <c r="F97" s="60"/>
      <c r="G97" s="5"/>
      <c r="H97" s="16"/>
      <c r="I97" s="55"/>
      <c r="J97" s="55"/>
    </row>
    <row r="98" spans="1:10" ht="38.25" hidden="1" x14ac:dyDescent="0.2">
      <c r="A98" s="26">
        <v>76</v>
      </c>
      <c r="B98" s="120"/>
      <c r="C98" s="157"/>
      <c r="D98" s="3" t="s">
        <v>59</v>
      </c>
      <c r="E98" s="9" t="s">
        <v>207</v>
      </c>
      <c r="F98" s="60"/>
      <c r="G98" s="5"/>
      <c r="H98" s="16"/>
      <c r="I98" s="55"/>
      <c r="J98" s="55"/>
    </row>
    <row r="99" spans="1:10" ht="38.25" hidden="1" x14ac:dyDescent="0.2">
      <c r="A99" s="26">
        <v>77</v>
      </c>
      <c r="B99" s="120"/>
      <c r="C99" s="160"/>
      <c r="D99" s="3" t="s">
        <v>51</v>
      </c>
      <c r="E99" s="9" t="s">
        <v>204</v>
      </c>
      <c r="F99" s="60"/>
      <c r="G99" s="5"/>
      <c r="H99" s="16"/>
      <c r="I99" s="55"/>
      <c r="J99" s="55"/>
    </row>
    <row r="100" spans="1:10" x14ac:dyDescent="0.2">
      <c r="A100" s="26">
        <v>78</v>
      </c>
      <c r="B100" s="120"/>
      <c r="C100" s="109" t="s">
        <v>0</v>
      </c>
      <c r="D100" s="110"/>
      <c r="E100" s="111"/>
      <c r="F100" s="84">
        <f>SUM(F94:F99)</f>
        <v>21000</v>
      </c>
      <c r="G100" s="33">
        <f>SUM(G94:G99)</f>
        <v>0</v>
      </c>
      <c r="H100" s="16"/>
      <c r="I100" s="55"/>
      <c r="J100" s="55"/>
    </row>
    <row r="101" spans="1:10" ht="38.25" hidden="1" x14ac:dyDescent="0.2">
      <c r="A101" s="26">
        <v>79</v>
      </c>
      <c r="B101" s="120"/>
      <c r="C101" s="149" t="s">
        <v>12</v>
      </c>
      <c r="D101" s="3" t="s">
        <v>35</v>
      </c>
      <c r="E101" s="4" t="s">
        <v>209</v>
      </c>
      <c r="F101" s="60"/>
      <c r="G101" s="5"/>
      <c r="H101" s="16"/>
      <c r="I101" s="55"/>
      <c r="J101" s="55"/>
    </row>
    <row r="102" spans="1:10" ht="25.5" x14ac:dyDescent="0.2">
      <c r="A102" s="26">
        <v>80</v>
      </c>
      <c r="B102" s="120"/>
      <c r="C102" s="157"/>
      <c r="D102" s="3" t="s">
        <v>55</v>
      </c>
      <c r="E102" s="9" t="s">
        <v>56</v>
      </c>
      <c r="F102" s="60">
        <v>13700</v>
      </c>
      <c r="G102" s="5"/>
      <c r="H102" s="16"/>
      <c r="I102" s="55"/>
      <c r="J102" s="55"/>
    </row>
    <row r="103" spans="1:10" x14ac:dyDescent="0.2">
      <c r="A103" s="26">
        <v>81</v>
      </c>
      <c r="B103" s="120"/>
      <c r="C103" s="157"/>
      <c r="D103" s="3" t="s">
        <v>57</v>
      </c>
      <c r="E103" s="9" t="s">
        <v>660</v>
      </c>
      <c r="F103" s="60">
        <v>1500</v>
      </c>
      <c r="G103" s="5"/>
      <c r="H103" s="16"/>
      <c r="I103" s="55"/>
      <c r="J103" s="55"/>
    </row>
    <row r="104" spans="1:10" ht="39.75" hidden="1" customHeight="1" x14ac:dyDescent="0.2">
      <c r="A104" s="26">
        <v>81</v>
      </c>
      <c r="B104" s="120"/>
      <c r="C104" s="157"/>
      <c r="D104" s="3" t="s">
        <v>59</v>
      </c>
      <c r="E104" s="9" t="s">
        <v>207</v>
      </c>
      <c r="F104" s="60"/>
      <c r="G104" s="5"/>
      <c r="H104" s="16"/>
      <c r="I104" s="55"/>
      <c r="J104" s="55"/>
    </row>
    <row r="105" spans="1:10" ht="38.25" hidden="1" x14ac:dyDescent="0.2">
      <c r="A105" s="26">
        <v>82</v>
      </c>
      <c r="B105" s="120"/>
      <c r="C105" s="160"/>
      <c r="D105" s="3" t="s">
        <v>51</v>
      </c>
      <c r="E105" s="9" t="s">
        <v>204</v>
      </c>
      <c r="F105" s="60"/>
      <c r="G105" s="5"/>
      <c r="H105" s="16"/>
      <c r="I105" s="55"/>
      <c r="J105" s="55"/>
    </row>
    <row r="106" spans="1:10" x14ac:dyDescent="0.2">
      <c r="A106" s="26">
        <v>83</v>
      </c>
      <c r="B106" s="120"/>
      <c r="C106" s="109" t="s">
        <v>0</v>
      </c>
      <c r="D106" s="110"/>
      <c r="E106" s="111"/>
      <c r="F106" s="84">
        <f>SUM(F101:F105)</f>
        <v>15200</v>
      </c>
      <c r="G106" s="33">
        <f>SUM(G101:G105)</f>
        <v>0</v>
      </c>
      <c r="H106" s="16"/>
      <c r="I106" s="55"/>
      <c r="J106" s="55"/>
    </row>
    <row r="107" spans="1:10" ht="38.25" hidden="1" x14ac:dyDescent="0.2">
      <c r="A107" s="26">
        <v>84</v>
      </c>
      <c r="B107" s="120"/>
      <c r="C107" s="149" t="s">
        <v>13</v>
      </c>
      <c r="D107" s="3" t="s">
        <v>35</v>
      </c>
      <c r="E107" s="4" t="s">
        <v>209</v>
      </c>
      <c r="F107" s="60"/>
      <c r="G107" s="5"/>
      <c r="H107" s="16"/>
      <c r="I107" s="55"/>
      <c r="J107" s="55"/>
    </row>
    <row r="108" spans="1:10" ht="25.5" x14ac:dyDescent="0.2">
      <c r="A108" s="26">
        <v>85</v>
      </c>
      <c r="B108" s="120"/>
      <c r="C108" s="157"/>
      <c r="D108" s="3" t="s">
        <v>55</v>
      </c>
      <c r="E108" s="9" t="s">
        <v>56</v>
      </c>
      <c r="F108" s="60">
        <v>5400</v>
      </c>
      <c r="G108" s="5"/>
      <c r="H108" s="16"/>
      <c r="I108" s="55"/>
      <c r="J108" s="55"/>
    </row>
    <row r="109" spans="1:10" x14ac:dyDescent="0.2">
      <c r="A109" s="26">
        <v>86</v>
      </c>
      <c r="B109" s="120"/>
      <c r="C109" s="157"/>
      <c r="D109" s="3" t="s">
        <v>57</v>
      </c>
      <c r="E109" s="9" t="s">
        <v>661</v>
      </c>
      <c r="F109" s="60">
        <v>900</v>
      </c>
      <c r="G109" s="5"/>
      <c r="H109" s="16"/>
      <c r="I109" s="55"/>
      <c r="J109" s="55"/>
    </row>
    <row r="110" spans="1:10" ht="25.5" x14ac:dyDescent="0.2">
      <c r="A110" s="26">
        <v>87</v>
      </c>
      <c r="B110" s="120"/>
      <c r="C110" s="157"/>
      <c r="D110" s="3" t="s">
        <v>47</v>
      </c>
      <c r="E110" s="9" t="s">
        <v>48</v>
      </c>
      <c r="F110" s="60">
        <v>1000</v>
      </c>
      <c r="G110" s="5"/>
      <c r="H110" s="16"/>
      <c r="I110" s="55"/>
      <c r="J110" s="55"/>
    </row>
    <row r="111" spans="1:10" ht="38.25" x14ac:dyDescent="0.2">
      <c r="A111" s="26">
        <v>88</v>
      </c>
      <c r="B111" s="120"/>
      <c r="C111" s="157"/>
      <c r="D111" s="3" t="s">
        <v>59</v>
      </c>
      <c r="E111" s="9" t="s">
        <v>207</v>
      </c>
      <c r="F111" s="60">
        <v>1500</v>
      </c>
      <c r="G111" s="5"/>
      <c r="H111" s="16"/>
      <c r="I111" s="55"/>
      <c r="J111" s="55"/>
    </row>
    <row r="112" spans="1:10" ht="38.25" hidden="1" x14ac:dyDescent="0.2">
      <c r="A112" s="26">
        <v>89</v>
      </c>
      <c r="B112" s="120"/>
      <c r="C112" s="160"/>
      <c r="D112" s="3" t="s">
        <v>51</v>
      </c>
      <c r="E112" s="9" t="s">
        <v>204</v>
      </c>
      <c r="F112" s="60">
        <v>0</v>
      </c>
      <c r="G112" s="5"/>
      <c r="H112" s="16"/>
      <c r="I112" s="55"/>
      <c r="J112" s="55"/>
    </row>
    <row r="113" spans="1:12" x14ac:dyDescent="0.2">
      <c r="A113" s="26">
        <v>90</v>
      </c>
      <c r="B113" s="120"/>
      <c r="C113" s="109" t="s">
        <v>0</v>
      </c>
      <c r="D113" s="110"/>
      <c r="E113" s="111"/>
      <c r="F113" s="84">
        <f>SUM(F107:F112)</f>
        <v>8800</v>
      </c>
      <c r="G113" s="33">
        <f>SUM(G107:G112)</f>
        <v>0</v>
      </c>
      <c r="H113" s="16"/>
      <c r="I113" s="55"/>
      <c r="J113" s="55"/>
    </row>
    <row r="114" spans="1:12" ht="25.5" x14ac:dyDescent="0.2">
      <c r="A114" s="26">
        <v>91</v>
      </c>
      <c r="B114" s="120"/>
      <c r="C114" s="106" t="s">
        <v>14</v>
      </c>
      <c r="D114" s="3" t="s">
        <v>55</v>
      </c>
      <c r="E114" s="9" t="s">
        <v>56</v>
      </c>
      <c r="F114" s="60">
        <v>16200</v>
      </c>
      <c r="G114" s="5"/>
      <c r="H114" s="16"/>
      <c r="I114" s="55"/>
      <c r="J114" s="55"/>
    </row>
    <row r="115" spans="1:12" ht="25.5" x14ac:dyDescent="0.2">
      <c r="A115" s="26">
        <v>92</v>
      </c>
      <c r="B115" s="120"/>
      <c r="C115" s="115"/>
      <c r="D115" s="3" t="s">
        <v>57</v>
      </c>
      <c r="E115" s="9" t="s">
        <v>58</v>
      </c>
      <c r="F115" s="60">
        <v>1400</v>
      </c>
      <c r="G115" s="5"/>
      <c r="H115" s="16"/>
      <c r="I115" s="55"/>
      <c r="J115" s="55"/>
    </row>
    <row r="116" spans="1:12" ht="25.5" hidden="1" x14ac:dyDescent="0.2">
      <c r="A116" s="26">
        <v>93</v>
      </c>
      <c r="B116" s="120"/>
      <c r="C116" s="115"/>
      <c r="D116" s="3" t="s">
        <v>47</v>
      </c>
      <c r="E116" s="9" t="s">
        <v>333</v>
      </c>
      <c r="F116" s="60"/>
      <c r="G116" s="5"/>
      <c r="H116" s="16"/>
      <c r="I116" s="55"/>
      <c r="J116" s="55"/>
    </row>
    <row r="117" spans="1:12" ht="38.25" hidden="1" customHeight="1" x14ac:dyDescent="0.2">
      <c r="A117" s="26">
        <v>94</v>
      </c>
      <c r="B117" s="120"/>
      <c r="C117" s="115"/>
      <c r="D117" s="3" t="s">
        <v>59</v>
      </c>
      <c r="E117" s="9" t="s">
        <v>207</v>
      </c>
      <c r="F117" s="60">
        <v>0</v>
      </c>
      <c r="G117" s="5"/>
      <c r="H117" s="16"/>
      <c r="I117" s="55"/>
      <c r="J117" s="55"/>
    </row>
    <row r="118" spans="1:12" ht="38.25" hidden="1" x14ac:dyDescent="0.2">
      <c r="A118" s="26">
        <v>94</v>
      </c>
      <c r="B118" s="120"/>
      <c r="C118" s="108"/>
      <c r="D118" s="3" t="s">
        <v>51</v>
      </c>
      <c r="E118" s="9" t="s">
        <v>204</v>
      </c>
      <c r="F118" s="60"/>
      <c r="G118" s="5"/>
      <c r="H118" s="16"/>
      <c r="I118" s="55"/>
      <c r="J118" s="55"/>
    </row>
    <row r="119" spans="1:12" x14ac:dyDescent="0.2">
      <c r="A119" s="26">
        <v>95</v>
      </c>
      <c r="B119" s="120"/>
      <c r="C119" s="109" t="s">
        <v>0</v>
      </c>
      <c r="D119" s="110"/>
      <c r="E119" s="111"/>
      <c r="F119" s="84">
        <f>SUM(F114:F117)</f>
        <v>17600</v>
      </c>
      <c r="G119" s="33">
        <f>SUM(G114:G118)</f>
        <v>0</v>
      </c>
      <c r="H119" s="16"/>
      <c r="I119" s="55"/>
      <c r="J119" s="55"/>
    </row>
    <row r="120" spans="1:12" ht="38.25" hidden="1" x14ac:dyDescent="0.2">
      <c r="A120" s="26">
        <v>96</v>
      </c>
      <c r="B120" s="120"/>
      <c r="C120" s="149" t="s">
        <v>15</v>
      </c>
      <c r="D120" s="3" t="s">
        <v>35</v>
      </c>
      <c r="E120" s="4" t="s">
        <v>209</v>
      </c>
      <c r="F120" s="60"/>
      <c r="G120" s="5"/>
      <c r="H120" s="16"/>
      <c r="I120" s="55"/>
      <c r="J120" s="55"/>
    </row>
    <row r="121" spans="1:12" ht="31.5" customHeight="1" x14ac:dyDescent="0.2">
      <c r="A121" s="26">
        <v>97</v>
      </c>
      <c r="B121" s="120"/>
      <c r="C121" s="157"/>
      <c r="D121" s="3" t="s">
        <v>55</v>
      </c>
      <c r="E121" s="9" t="s">
        <v>56</v>
      </c>
      <c r="F121" s="60">
        <v>37600</v>
      </c>
      <c r="G121" s="5"/>
      <c r="H121" s="16"/>
      <c r="I121" s="55"/>
      <c r="J121" s="55"/>
    </row>
    <row r="122" spans="1:12" x14ac:dyDescent="0.2">
      <c r="A122" s="26">
        <v>98</v>
      </c>
      <c r="B122" s="120"/>
      <c r="C122" s="157"/>
      <c r="D122" s="3" t="s">
        <v>57</v>
      </c>
      <c r="E122" s="9" t="s">
        <v>660</v>
      </c>
      <c r="F122" s="60">
        <v>1800</v>
      </c>
      <c r="G122" s="5"/>
      <c r="H122" s="16"/>
      <c r="I122" s="55"/>
      <c r="J122" s="55"/>
    </row>
    <row r="123" spans="1:12" ht="25.5" x14ac:dyDescent="0.2">
      <c r="A123" s="26">
        <v>99</v>
      </c>
      <c r="B123" s="120"/>
      <c r="C123" s="160"/>
      <c r="D123" s="3" t="s">
        <v>47</v>
      </c>
      <c r="E123" s="9" t="s">
        <v>48</v>
      </c>
      <c r="F123" s="60">
        <v>1000</v>
      </c>
      <c r="G123" s="5"/>
      <c r="H123" s="16"/>
      <c r="I123" s="55"/>
      <c r="J123" s="55"/>
    </row>
    <row r="124" spans="1:12" x14ac:dyDescent="0.2">
      <c r="A124" s="26">
        <v>100</v>
      </c>
      <c r="B124" s="112"/>
      <c r="C124" s="109" t="s">
        <v>0</v>
      </c>
      <c r="D124" s="110"/>
      <c r="E124" s="111"/>
      <c r="F124" s="84">
        <f>SUM(F120:F123)</f>
        <v>40400</v>
      </c>
      <c r="G124" s="33">
        <f>SUM(G120:G123)</f>
        <v>0</v>
      </c>
      <c r="H124" s="16"/>
      <c r="I124" s="55"/>
      <c r="J124" s="55"/>
    </row>
    <row r="125" spans="1:12" ht="21" customHeight="1" x14ac:dyDescent="0.2">
      <c r="A125" s="26">
        <v>101</v>
      </c>
      <c r="B125" s="128" t="s">
        <v>208</v>
      </c>
      <c r="C125" s="129"/>
      <c r="D125" s="129"/>
      <c r="E125" s="130"/>
      <c r="F125" s="87">
        <f>SUM(F36+F41+F47+F51+F57+F63+F69+F74+F81+F86+F93+F100+F106+F113+F119+F124+F16)</f>
        <v>4669634</v>
      </c>
      <c r="G125" s="11">
        <f>SUM(G36+G41+G47+G51+G57+G63+G69+G74+G81+G86+G93+G100+G106+G113+G119+G124+G16)</f>
        <v>3105746</v>
      </c>
      <c r="H125" s="16"/>
      <c r="I125" s="55"/>
      <c r="J125" s="55"/>
    </row>
    <row r="126" spans="1:12" ht="36.75" customHeight="1" x14ac:dyDescent="0.2">
      <c r="A126" s="26">
        <v>102</v>
      </c>
      <c r="B126" s="114" t="s">
        <v>414</v>
      </c>
      <c r="C126" s="114" t="s">
        <v>205</v>
      </c>
      <c r="D126" s="3" t="s">
        <v>253</v>
      </c>
      <c r="E126" s="9" t="s">
        <v>364</v>
      </c>
      <c r="F126" s="60">
        <v>61500</v>
      </c>
      <c r="G126" s="17"/>
      <c r="H126" s="16"/>
      <c r="I126" s="55"/>
      <c r="J126" s="55"/>
    </row>
    <row r="127" spans="1:12" ht="33.75" customHeight="1" x14ac:dyDescent="0.2">
      <c r="A127" s="26"/>
      <c r="B127" s="115"/>
      <c r="C127" s="115"/>
      <c r="D127" s="3" t="s">
        <v>254</v>
      </c>
      <c r="E127" s="4" t="s">
        <v>547</v>
      </c>
      <c r="F127" s="60">
        <v>5000</v>
      </c>
      <c r="G127" s="17"/>
      <c r="H127" s="16"/>
      <c r="I127" s="55"/>
      <c r="J127" s="55"/>
    </row>
    <row r="128" spans="1:12" ht="48.75" customHeight="1" x14ac:dyDescent="0.2">
      <c r="A128" s="26">
        <v>103</v>
      </c>
      <c r="B128" s="120"/>
      <c r="C128" s="158"/>
      <c r="D128" s="3" t="s">
        <v>254</v>
      </c>
      <c r="E128" s="9" t="s">
        <v>548</v>
      </c>
      <c r="F128" s="60">
        <v>7244</v>
      </c>
      <c r="G128" s="17"/>
      <c r="H128" s="31"/>
      <c r="I128" s="55"/>
      <c r="J128" s="55"/>
      <c r="L128" s="55"/>
    </row>
    <row r="129" spans="1:10" ht="45.75" customHeight="1" x14ac:dyDescent="0.2">
      <c r="A129" s="26">
        <v>104</v>
      </c>
      <c r="B129" s="158"/>
      <c r="C129" s="158"/>
      <c r="D129" s="3" t="s">
        <v>255</v>
      </c>
      <c r="E129" s="9" t="s">
        <v>365</v>
      </c>
      <c r="F129" s="60">
        <v>29484</v>
      </c>
      <c r="G129" s="17"/>
      <c r="H129" s="16"/>
      <c r="I129" s="55"/>
      <c r="J129" s="55"/>
    </row>
    <row r="130" spans="1:10" ht="47.25" customHeight="1" x14ac:dyDescent="0.2">
      <c r="A130" s="26">
        <v>105</v>
      </c>
      <c r="B130" s="158"/>
      <c r="C130" s="158"/>
      <c r="D130" s="3" t="s">
        <v>256</v>
      </c>
      <c r="E130" s="9" t="s">
        <v>366</v>
      </c>
      <c r="F130" s="60">
        <v>3800</v>
      </c>
      <c r="G130" s="17"/>
      <c r="H130" s="16"/>
      <c r="I130" s="55"/>
      <c r="J130" s="55"/>
    </row>
    <row r="131" spans="1:10" ht="69.75" customHeight="1" x14ac:dyDescent="0.2">
      <c r="A131" s="26">
        <v>106</v>
      </c>
      <c r="B131" s="158"/>
      <c r="C131" s="158"/>
      <c r="D131" s="3" t="s">
        <v>257</v>
      </c>
      <c r="E131" s="4" t="s">
        <v>516</v>
      </c>
      <c r="F131" s="60">
        <v>51243</v>
      </c>
      <c r="G131" s="17"/>
      <c r="H131" s="16"/>
      <c r="I131" s="55"/>
      <c r="J131" s="55"/>
    </row>
    <row r="132" spans="1:10" ht="87" customHeight="1" x14ac:dyDescent="0.2">
      <c r="A132" s="26">
        <v>108</v>
      </c>
      <c r="B132" s="158"/>
      <c r="C132" s="158"/>
      <c r="D132" s="3" t="s">
        <v>258</v>
      </c>
      <c r="E132" s="4" t="s">
        <v>367</v>
      </c>
      <c r="F132" s="60">
        <v>48400</v>
      </c>
      <c r="G132" s="17"/>
      <c r="H132" s="31"/>
      <c r="I132" s="55"/>
      <c r="J132" s="55"/>
    </row>
    <row r="133" spans="1:10" ht="48" customHeight="1" x14ac:dyDescent="0.2">
      <c r="A133" s="26">
        <v>109</v>
      </c>
      <c r="B133" s="158"/>
      <c r="C133" s="158"/>
      <c r="D133" s="3" t="s">
        <v>255</v>
      </c>
      <c r="E133" s="9" t="s">
        <v>662</v>
      </c>
      <c r="F133" s="60">
        <v>7000</v>
      </c>
      <c r="G133" s="17"/>
      <c r="H133" s="16"/>
      <c r="I133" s="55"/>
      <c r="J133" s="55"/>
    </row>
    <row r="134" spans="1:10" ht="51" hidden="1" customHeight="1" x14ac:dyDescent="0.2">
      <c r="A134" s="26">
        <v>110</v>
      </c>
      <c r="B134" s="158"/>
      <c r="C134" s="158"/>
      <c r="D134" s="3" t="s">
        <v>60</v>
      </c>
      <c r="E134" s="9" t="s">
        <v>244</v>
      </c>
      <c r="F134" s="60"/>
      <c r="G134" s="5"/>
      <c r="H134" s="16"/>
      <c r="I134" s="55"/>
      <c r="J134" s="55"/>
    </row>
    <row r="135" spans="1:10" ht="66.75" hidden="1" customHeight="1" x14ac:dyDescent="0.2">
      <c r="A135" s="26"/>
      <c r="B135" s="158"/>
      <c r="C135" s="158"/>
      <c r="D135" s="3" t="s">
        <v>336</v>
      </c>
      <c r="E135" s="9" t="s">
        <v>337</v>
      </c>
      <c r="F135" s="60"/>
      <c r="G135" s="5"/>
      <c r="H135" s="16"/>
      <c r="I135" s="55"/>
      <c r="J135" s="55"/>
    </row>
    <row r="136" spans="1:10" ht="51" hidden="1" customHeight="1" x14ac:dyDescent="0.2">
      <c r="A136" s="26"/>
      <c r="B136" s="158"/>
      <c r="C136" s="158"/>
      <c r="D136" s="3" t="s">
        <v>335</v>
      </c>
      <c r="E136" s="9" t="s">
        <v>334</v>
      </c>
      <c r="F136" s="60"/>
      <c r="G136" s="5"/>
      <c r="H136" s="16"/>
      <c r="I136" s="55"/>
      <c r="J136" s="55"/>
    </row>
    <row r="137" spans="1:10" ht="50.25" customHeight="1" x14ac:dyDescent="0.2">
      <c r="A137" s="26">
        <v>111</v>
      </c>
      <c r="B137" s="158"/>
      <c r="C137" s="158"/>
      <c r="D137" s="3" t="s">
        <v>61</v>
      </c>
      <c r="E137" s="9" t="s">
        <v>62</v>
      </c>
      <c r="F137" s="60">
        <v>15000</v>
      </c>
      <c r="G137" s="5"/>
      <c r="H137" s="16"/>
      <c r="I137" s="55"/>
      <c r="J137" s="55"/>
    </row>
    <row r="138" spans="1:10" ht="86.25" customHeight="1" x14ac:dyDescent="0.2">
      <c r="A138" s="26">
        <v>112</v>
      </c>
      <c r="B138" s="158"/>
      <c r="C138" s="158"/>
      <c r="D138" s="3" t="s">
        <v>63</v>
      </c>
      <c r="E138" s="9" t="s">
        <v>663</v>
      </c>
      <c r="F138" s="60">
        <v>500</v>
      </c>
      <c r="G138" s="5"/>
      <c r="H138" s="16"/>
      <c r="I138" s="55"/>
      <c r="J138" s="55"/>
    </row>
    <row r="139" spans="1:10" ht="39.75" customHeight="1" x14ac:dyDescent="0.2">
      <c r="A139" s="26">
        <v>113</v>
      </c>
      <c r="B139" s="158"/>
      <c r="C139" s="158"/>
      <c r="D139" s="3" t="s">
        <v>64</v>
      </c>
      <c r="E139" s="9" t="s">
        <v>65</v>
      </c>
      <c r="F139" s="60">
        <v>1000</v>
      </c>
      <c r="G139" s="5"/>
      <c r="H139" s="16"/>
      <c r="I139" s="55"/>
      <c r="J139" s="55"/>
    </row>
    <row r="140" spans="1:10" ht="33" customHeight="1" x14ac:dyDescent="0.2">
      <c r="A140" s="26">
        <v>114</v>
      </c>
      <c r="B140" s="158"/>
      <c r="C140" s="159"/>
      <c r="D140" s="3" t="s">
        <v>66</v>
      </c>
      <c r="E140" s="9" t="s">
        <v>67</v>
      </c>
      <c r="F140" s="60">
        <v>500</v>
      </c>
      <c r="G140" s="5"/>
      <c r="H140" s="16"/>
      <c r="I140" s="55"/>
      <c r="J140" s="55"/>
    </row>
    <row r="141" spans="1:10" x14ac:dyDescent="0.2">
      <c r="A141" s="26">
        <v>115</v>
      </c>
      <c r="B141" s="159"/>
      <c r="C141" s="109" t="s">
        <v>0</v>
      </c>
      <c r="D141" s="110"/>
      <c r="E141" s="111"/>
      <c r="F141" s="86">
        <f>SUM(F126:F140)</f>
        <v>230671</v>
      </c>
      <c r="G141" s="33">
        <f>SUM(G126:G140)</f>
        <v>0</v>
      </c>
      <c r="H141" s="16"/>
      <c r="I141" s="55"/>
      <c r="J141" s="55"/>
    </row>
    <row r="142" spans="1:10" ht="20.25" customHeight="1" x14ac:dyDescent="0.2">
      <c r="A142" s="26">
        <v>116</v>
      </c>
      <c r="B142" s="128" t="s">
        <v>517</v>
      </c>
      <c r="C142" s="129"/>
      <c r="D142" s="129"/>
      <c r="E142" s="130"/>
      <c r="F142" s="87">
        <f>SUM(F141)</f>
        <v>230671</v>
      </c>
      <c r="G142" s="11">
        <f>SUM(G141)</f>
        <v>0</v>
      </c>
      <c r="H142" s="16"/>
      <c r="I142" s="55"/>
      <c r="J142" s="55"/>
    </row>
    <row r="143" spans="1:10" ht="38.25" x14ac:dyDescent="0.2">
      <c r="A143" s="26">
        <v>117</v>
      </c>
      <c r="B143" s="116" t="s">
        <v>214</v>
      </c>
      <c r="C143" s="142" t="s">
        <v>205</v>
      </c>
      <c r="D143" s="3" t="s">
        <v>487</v>
      </c>
      <c r="E143" s="9" t="s">
        <v>650</v>
      </c>
      <c r="F143" s="60">
        <v>7000</v>
      </c>
      <c r="G143" s="5"/>
      <c r="H143" s="16"/>
      <c r="I143" s="55"/>
      <c r="J143" s="55"/>
    </row>
    <row r="144" spans="1:10" ht="16.5" customHeight="1" x14ac:dyDescent="0.2">
      <c r="A144" s="26"/>
      <c r="B144" s="117"/>
      <c r="C144" s="115"/>
      <c r="D144" s="3" t="s">
        <v>339</v>
      </c>
      <c r="E144" s="9" t="s">
        <v>338</v>
      </c>
      <c r="F144" s="60">
        <v>20000</v>
      </c>
      <c r="G144" s="5"/>
      <c r="H144" s="16"/>
      <c r="I144" s="55"/>
      <c r="J144" s="55"/>
    </row>
    <row r="145" spans="1:10" ht="38.25" x14ac:dyDescent="0.2">
      <c r="A145" s="26">
        <v>118</v>
      </c>
      <c r="B145" s="117"/>
      <c r="C145" s="115"/>
      <c r="D145" s="3" t="s">
        <v>68</v>
      </c>
      <c r="E145" s="9" t="s">
        <v>69</v>
      </c>
      <c r="F145" s="60">
        <v>1000</v>
      </c>
      <c r="G145" s="5"/>
      <c r="H145" s="16"/>
      <c r="I145" s="55"/>
      <c r="J145" s="55"/>
    </row>
    <row r="146" spans="1:10" ht="25.5" x14ac:dyDescent="0.2">
      <c r="A146" s="26">
        <v>119</v>
      </c>
      <c r="B146" s="117"/>
      <c r="C146" s="115"/>
      <c r="D146" s="3" t="s">
        <v>70</v>
      </c>
      <c r="E146" s="9" t="s">
        <v>71</v>
      </c>
      <c r="F146" s="60">
        <v>500</v>
      </c>
      <c r="G146" s="5"/>
      <c r="H146" s="16"/>
      <c r="I146" s="55"/>
      <c r="J146" s="55"/>
    </row>
    <row r="147" spans="1:10" ht="25.5" x14ac:dyDescent="0.2">
      <c r="A147" s="26">
        <v>120</v>
      </c>
      <c r="B147" s="117"/>
      <c r="C147" s="115"/>
      <c r="D147" s="3" t="s">
        <v>72</v>
      </c>
      <c r="E147" s="9" t="s">
        <v>73</v>
      </c>
      <c r="F147" s="60">
        <v>10000</v>
      </c>
      <c r="G147" s="5"/>
      <c r="H147" s="16"/>
      <c r="I147" s="55"/>
      <c r="J147" s="55"/>
    </row>
    <row r="148" spans="1:10" ht="34.5" customHeight="1" x14ac:dyDescent="0.2">
      <c r="A148" s="26">
        <v>121</v>
      </c>
      <c r="B148" s="117"/>
      <c r="C148" s="108"/>
      <c r="D148" s="3" t="s">
        <v>74</v>
      </c>
      <c r="E148" s="9" t="s">
        <v>75</v>
      </c>
      <c r="F148" s="60"/>
      <c r="G148" s="5">
        <v>0</v>
      </c>
      <c r="H148" s="16"/>
      <c r="I148" s="55"/>
      <c r="J148" s="55"/>
    </row>
    <row r="149" spans="1:10" ht="18" customHeight="1" x14ac:dyDescent="0.2">
      <c r="A149" s="26">
        <v>122</v>
      </c>
      <c r="B149" s="117"/>
      <c r="C149" s="109" t="s">
        <v>0</v>
      </c>
      <c r="D149" s="110"/>
      <c r="E149" s="111"/>
      <c r="F149" s="86">
        <f>SUM(F143:F148)</f>
        <v>38500</v>
      </c>
      <c r="G149" s="33">
        <f>SUM(G143:G148)</f>
        <v>0</v>
      </c>
      <c r="H149" s="16"/>
      <c r="I149" s="55"/>
      <c r="J149" s="55"/>
    </row>
    <row r="150" spans="1:10" ht="25.5" hidden="1" x14ac:dyDescent="0.2">
      <c r="A150" s="26"/>
      <c r="B150" s="117"/>
      <c r="C150" s="12" t="s">
        <v>8</v>
      </c>
      <c r="D150" s="3" t="s">
        <v>72</v>
      </c>
      <c r="E150" s="9" t="s">
        <v>73</v>
      </c>
      <c r="F150" s="60"/>
      <c r="G150" s="5">
        <v>0</v>
      </c>
      <c r="H150" s="16"/>
      <c r="I150" s="55"/>
      <c r="J150" s="55"/>
    </row>
    <row r="151" spans="1:10" ht="12.75" hidden="1" customHeight="1" x14ac:dyDescent="0.2">
      <c r="A151" s="26"/>
      <c r="B151" s="118"/>
      <c r="C151" s="144" t="s">
        <v>0</v>
      </c>
      <c r="D151" s="145"/>
      <c r="E151" s="146"/>
      <c r="F151" s="88">
        <f>SUM(F150)</f>
        <v>0</v>
      </c>
      <c r="G151" s="10">
        <f>SUM(G150)</f>
        <v>0</v>
      </c>
      <c r="H151" s="16"/>
      <c r="I151" s="55"/>
      <c r="J151" s="55"/>
    </row>
    <row r="152" spans="1:10" ht="28.5" customHeight="1" x14ac:dyDescent="0.2">
      <c r="A152" s="26">
        <v>123</v>
      </c>
      <c r="B152" s="128" t="s">
        <v>210</v>
      </c>
      <c r="C152" s="129"/>
      <c r="D152" s="129"/>
      <c r="E152" s="130"/>
      <c r="F152" s="87">
        <f>SUM(F149+F151)</f>
        <v>38500</v>
      </c>
      <c r="G152" s="11">
        <f>SUM(G149+G151)</f>
        <v>0</v>
      </c>
      <c r="H152" s="16"/>
      <c r="I152" s="55"/>
      <c r="J152" s="55"/>
    </row>
    <row r="153" spans="1:10" ht="54.75" hidden="1" customHeight="1" x14ac:dyDescent="0.2">
      <c r="A153" s="26">
        <v>124</v>
      </c>
      <c r="B153" s="114" t="s">
        <v>215</v>
      </c>
      <c r="C153" s="123" t="s">
        <v>205</v>
      </c>
      <c r="D153" s="18" t="s">
        <v>259</v>
      </c>
      <c r="E153" s="4" t="s">
        <v>260</v>
      </c>
      <c r="F153" s="60"/>
      <c r="G153" s="17"/>
      <c r="H153" s="16"/>
      <c r="I153" s="55"/>
      <c r="J153" s="55"/>
    </row>
    <row r="154" spans="1:10" ht="54.75" customHeight="1" x14ac:dyDescent="0.2">
      <c r="A154" s="26"/>
      <c r="B154" s="115"/>
      <c r="C154" s="123"/>
      <c r="D154" s="18" t="s">
        <v>368</v>
      </c>
      <c r="E154" s="4" t="s">
        <v>369</v>
      </c>
      <c r="F154" s="60">
        <v>29956</v>
      </c>
      <c r="G154" s="17"/>
      <c r="H154" s="16"/>
      <c r="I154" s="55"/>
      <c r="J154" s="55"/>
    </row>
    <row r="155" spans="1:10" ht="61.5" hidden="1" customHeight="1" x14ac:dyDescent="0.2">
      <c r="A155" s="26"/>
      <c r="B155" s="115"/>
      <c r="C155" s="123"/>
      <c r="D155" s="3" t="s">
        <v>468</v>
      </c>
      <c r="E155" s="9" t="s">
        <v>469</v>
      </c>
      <c r="F155" s="60"/>
      <c r="G155" s="17"/>
      <c r="H155" s="16"/>
      <c r="I155" s="55"/>
      <c r="J155" s="55"/>
    </row>
    <row r="156" spans="1:10" ht="42" customHeight="1" x14ac:dyDescent="0.2">
      <c r="A156" s="26">
        <v>125</v>
      </c>
      <c r="B156" s="191"/>
      <c r="C156" s="193"/>
      <c r="D156" s="18" t="s">
        <v>665</v>
      </c>
      <c r="E156" s="67" t="s">
        <v>664</v>
      </c>
      <c r="F156" s="60">
        <v>30000</v>
      </c>
      <c r="G156" s="17"/>
      <c r="H156" s="16"/>
      <c r="I156" s="55"/>
      <c r="J156" s="55"/>
    </row>
    <row r="157" spans="1:10" ht="51.75" hidden="1" customHeight="1" x14ac:dyDescent="0.2">
      <c r="A157" s="26">
        <v>126</v>
      </c>
      <c r="B157" s="191"/>
      <c r="C157" s="193"/>
      <c r="D157" s="3" t="s">
        <v>76</v>
      </c>
      <c r="E157" s="4" t="s">
        <v>444</v>
      </c>
      <c r="F157" s="60"/>
      <c r="G157" s="5"/>
      <c r="H157" s="16"/>
      <c r="I157" s="55"/>
      <c r="J157" s="55"/>
    </row>
    <row r="158" spans="1:10" ht="29.25" hidden="1" customHeight="1" x14ac:dyDescent="0.2">
      <c r="A158" s="26">
        <v>127</v>
      </c>
      <c r="B158" s="191"/>
      <c r="C158" s="193"/>
      <c r="D158" s="3" t="s">
        <v>629</v>
      </c>
      <c r="E158" s="4" t="s">
        <v>630</v>
      </c>
      <c r="F158" s="60"/>
      <c r="G158" s="5"/>
      <c r="H158" s="16"/>
      <c r="I158" s="55"/>
      <c r="J158" s="55"/>
    </row>
    <row r="159" spans="1:10" x14ac:dyDescent="0.2">
      <c r="A159" s="26">
        <v>128</v>
      </c>
      <c r="B159" s="191"/>
      <c r="C159" s="121" t="s">
        <v>0</v>
      </c>
      <c r="D159" s="121"/>
      <c r="E159" s="121"/>
      <c r="F159" s="84">
        <f>SUM(F153:F158)</f>
        <v>59956</v>
      </c>
      <c r="G159" s="33">
        <f>SUM(G153:G158)</f>
        <v>0</v>
      </c>
      <c r="H159" s="16"/>
      <c r="I159" s="55"/>
      <c r="J159" s="55"/>
    </row>
    <row r="160" spans="1:10" ht="59.25" customHeight="1" x14ac:dyDescent="0.2">
      <c r="A160" s="26"/>
      <c r="B160" s="191"/>
      <c r="C160" s="40" t="s">
        <v>659</v>
      </c>
      <c r="D160" s="3" t="s">
        <v>470</v>
      </c>
      <c r="E160" s="9" t="s">
        <v>606</v>
      </c>
      <c r="F160" s="85">
        <v>30000</v>
      </c>
      <c r="G160" s="39">
        <v>0</v>
      </c>
      <c r="H160" s="16"/>
      <c r="I160" s="55"/>
      <c r="J160" s="55"/>
    </row>
    <row r="161" spans="1:10" x14ac:dyDescent="0.2">
      <c r="A161" s="26"/>
      <c r="B161" s="191"/>
      <c r="C161" s="121" t="s">
        <v>0</v>
      </c>
      <c r="D161" s="121"/>
      <c r="E161" s="121"/>
      <c r="F161" s="86">
        <f>SUM(F160:F160)</f>
        <v>30000</v>
      </c>
      <c r="G161" s="33">
        <f>SUM(G160:G160)</f>
        <v>0</v>
      </c>
      <c r="H161" s="16"/>
      <c r="I161" s="55"/>
      <c r="J161" s="55"/>
    </row>
    <row r="162" spans="1:10" ht="31.5" customHeight="1" x14ac:dyDescent="0.2">
      <c r="A162" s="26">
        <v>129</v>
      </c>
      <c r="B162" s="191"/>
      <c r="C162" s="122" t="s">
        <v>29</v>
      </c>
      <c r="D162" s="3" t="s">
        <v>77</v>
      </c>
      <c r="E162" s="9" t="s">
        <v>78</v>
      </c>
      <c r="F162" s="60">
        <v>73885</v>
      </c>
      <c r="G162" s="5">
        <v>19000</v>
      </c>
      <c r="H162" s="16"/>
      <c r="I162" s="55"/>
      <c r="J162" s="55"/>
    </row>
    <row r="163" spans="1:10" ht="72" customHeight="1" x14ac:dyDescent="0.2">
      <c r="A163" s="26"/>
      <c r="B163" s="191"/>
      <c r="C163" s="122"/>
      <c r="D163" s="38" t="s">
        <v>666</v>
      </c>
      <c r="E163" s="37" t="s">
        <v>640</v>
      </c>
      <c r="F163" s="60">
        <v>5000</v>
      </c>
      <c r="G163" s="5"/>
      <c r="H163" s="16"/>
      <c r="I163" s="55"/>
      <c r="J163" s="55"/>
    </row>
    <row r="164" spans="1:10" ht="36" customHeight="1" x14ac:dyDescent="0.2">
      <c r="A164" s="26">
        <v>130</v>
      </c>
      <c r="B164" s="191"/>
      <c r="C164" s="136"/>
      <c r="D164" s="3" t="s">
        <v>79</v>
      </c>
      <c r="E164" s="9" t="s">
        <v>80</v>
      </c>
      <c r="F164" s="60">
        <v>5600</v>
      </c>
      <c r="G164" s="5"/>
      <c r="H164" s="16"/>
      <c r="I164" s="55"/>
      <c r="J164" s="55"/>
    </row>
    <row r="165" spans="1:10" x14ac:dyDescent="0.2">
      <c r="A165" s="26">
        <v>131</v>
      </c>
      <c r="B165" s="192"/>
      <c r="C165" s="109" t="s">
        <v>0</v>
      </c>
      <c r="D165" s="110"/>
      <c r="E165" s="111"/>
      <c r="F165" s="84">
        <f>SUM(F162:F164)</f>
        <v>84485</v>
      </c>
      <c r="G165" s="33">
        <f>SUM(G162:G164)</f>
        <v>19000</v>
      </c>
      <c r="H165" s="16"/>
      <c r="I165" s="55"/>
      <c r="J165" s="55"/>
    </row>
    <row r="166" spans="1:10" ht="18.75" customHeight="1" x14ac:dyDescent="0.2">
      <c r="A166" s="26">
        <v>132</v>
      </c>
      <c r="B166" s="128" t="s">
        <v>211</v>
      </c>
      <c r="C166" s="129"/>
      <c r="D166" s="129"/>
      <c r="E166" s="130"/>
      <c r="F166" s="87">
        <f>SUM(F159+F165+F161)</f>
        <v>174441</v>
      </c>
      <c r="G166" s="11">
        <f>SUM(G159+G165+G161)</f>
        <v>19000</v>
      </c>
      <c r="H166" s="16"/>
      <c r="I166" s="55"/>
      <c r="J166" s="55"/>
    </row>
    <row r="167" spans="1:10" ht="47.25" customHeight="1" x14ac:dyDescent="0.2">
      <c r="A167" s="26">
        <v>133</v>
      </c>
      <c r="B167" s="114" t="s">
        <v>518</v>
      </c>
      <c r="C167" s="188" t="s">
        <v>213</v>
      </c>
      <c r="D167" s="3" t="s">
        <v>81</v>
      </c>
      <c r="E167" s="9" t="s">
        <v>82</v>
      </c>
      <c r="F167" s="60">
        <v>10000</v>
      </c>
      <c r="G167" s="5">
        <v>0</v>
      </c>
      <c r="H167" s="16"/>
      <c r="I167" s="55"/>
      <c r="J167" s="55"/>
    </row>
    <row r="168" spans="1:10" ht="38.25" hidden="1" x14ac:dyDescent="0.2">
      <c r="A168" s="26">
        <v>134</v>
      </c>
      <c r="B168" s="115"/>
      <c r="C168" s="189"/>
      <c r="D168" s="3" t="s">
        <v>83</v>
      </c>
      <c r="E168" s="9" t="s">
        <v>245</v>
      </c>
      <c r="F168" s="60"/>
      <c r="G168" s="5">
        <v>0</v>
      </c>
      <c r="H168" s="16"/>
      <c r="I168" s="55"/>
      <c r="J168" s="55"/>
    </row>
    <row r="169" spans="1:10" ht="59.25" customHeight="1" x14ac:dyDescent="0.2">
      <c r="A169" s="26">
        <v>135</v>
      </c>
      <c r="B169" s="115"/>
      <c r="C169" s="189"/>
      <c r="D169" s="3" t="s">
        <v>667</v>
      </c>
      <c r="E169" s="4" t="s">
        <v>212</v>
      </c>
      <c r="F169" s="60">
        <v>50000</v>
      </c>
      <c r="G169" s="5">
        <v>0</v>
      </c>
      <c r="H169" s="16"/>
      <c r="I169" s="55"/>
      <c r="J169" s="55"/>
    </row>
    <row r="170" spans="1:10" ht="38.25" x14ac:dyDescent="0.2">
      <c r="A170" s="26"/>
      <c r="B170" s="115"/>
      <c r="C170" s="189"/>
      <c r="D170" s="3" t="s">
        <v>88</v>
      </c>
      <c r="E170" s="19" t="s">
        <v>216</v>
      </c>
      <c r="F170" s="60">
        <v>83624</v>
      </c>
      <c r="G170" s="5">
        <v>91000</v>
      </c>
      <c r="H170" s="16"/>
      <c r="I170" s="55"/>
      <c r="J170" s="55"/>
    </row>
    <row r="171" spans="1:10" ht="38.25" hidden="1" x14ac:dyDescent="0.2">
      <c r="A171" s="26"/>
      <c r="B171" s="115"/>
      <c r="C171" s="189"/>
      <c r="D171" s="38" t="s">
        <v>386</v>
      </c>
      <c r="E171" s="44" t="s">
        <v>471</v>
      </c>
      <c r="F171" s="60"/>
      <c r="G171" s="5"/>
      <c r="H171" s="16"/>
      <c r="I171" s="55"/>
      <c r="J171" s="55"/>
    </row>
    <row r="172" spans="1:10" ht="25.5" hidden="1" x14ac:dyDescent="0.2">
      <c r="A172" s="26"/>
      <c r="B172" s="115"/>
      <c r="C172" s="189"/>
      <c r="D172" s="38" t="s">
        <v>528</v>
      </c>
      <c r="E172" s="4" t="s">
        <v>527</v>
      </c>
      <c r="F172" s="60"/>
      <c r="G172" s="5"/>
      <c r="H172" s="16"/>
      <c r="I172" s="55"/>
      <c r="J172" s="55"/>
    </row>
    <row r="173" spans="1:10" ht="80.25" customHeight="1" x14ac:dyDescent="0.2">
      <c r="A173" s="26"/>
      <c r="B173" s="115"/>
      <c r="C173" s="189"/>
      <c r="D173" s="3" t="s">
        <v>84</v>
      </c>
      <c r="E173" s="4" t="s">
        <v>445</v>
      </c>
      <c r="F173" s="60">
        <v>56000</v>
      </c>
      <c r="G173" s="5">
        <v>0</v>
      </c>
      <c r="H173" s="16"/>
      <c r="I173" s="55"/>
      <c r="J173" s="55"/>
    </row>
    <row r="174" spans="1:10" ht="25.5" hidden="1" x14ac:dyDescent="0.2">
      <c r="A174" s="26">
        <v>136</v>
      </c>
      <c r="B174" s="115"/>
      <c r="C174" s="189"/>
      <c r="D174" s="24" t="s">
        <v>387</v>
      </c>
      <c r="E174" s="25" t="s">
        <v>651</v>
      </c>
      <c r="F174" s="60"/>
      <c r="G174" s="5"/>
      <c r="H174" s="16"/>
      <c r="I174" s="55"/>
      <c r="J174" s="55"/>
    </row>
    <row r="175" spans="1:10" ht="54.75" customHeight="1" x14ac:dyDescent="0.2">
      <c r="A175" s="26">
        <v>137</v>
      </c>
      <c r="B175" s="115"/>
      <c r="C175" s="189"/>
      <c r="D175" s="3" t="s">
        <v>85</v>
      </c>
      <c r="E175" s="4" t="s">
        <v>237</v>
      </c>
      <c r="F175" s="60">
        <v>20000</v>
      </c>
      <c r="G175" s="5">
        <v>0</v>
      </c>
      <c r="H175" s="16"/>
      <c r="I175" s="55"/>
      <c r="J175" s="55"/>
    </row>
    <row r="176" spans="1:10" ht="13.5" customHeight="1" x14ac:dyDescent="0.2">
      <c r="A176" s="26"/>
      <c r="B176" s="115"/>
      <c r="C176" s="189"/>
      <c r="D176" s="3" t="s">
        <v>341</v>
      </c>
      <c r="E176" s="4" t="s">
        <v>340</v>
      </c>
      <c r="F176" s="60">
        <v>30000</v>
      </c>
      <c r="G176" s="5">
        <v>0</v>
      </c>
      <c r="H176" s="16"/>
      <c r="I176" s="55"/>
      <c r="J176" s="55"/>
    </row>
    <row r="177" spans="1:12" ht="17.25" customHeight="1" x14ac:dyDescent="0.2">
      <c r="A177" s="26">
        <v>138</v>
      </c>
      <c r="B177" s="115"/>
      <c r="C177" s="189"/>
      <c r="D177" s="3" t="s">
        <v>86</v>
      </c>
      <c r="E177" s="9" t="s">
        <v>87</v>
      </c>
      <c r="F177" s="60">
        <v>20000</v>
      </c>
      <c r="G177" s="5">
        <v>0</v>
      </c>
      <c r="H177" s="16"/>
      <c r="I177" s="55"/>
      <c r="J177" s="55"/>
    </row>
    <row r="178" spans="1:12" ht="42.75" customHeight="1" x14ac:dyDescent="0.2">
      <c r="A178" s="26">
        <v>139</v>
      </c>
      <c r="B178" s="115"/>
      <c r="C178" s="190"/>
      <c r="D178" s="3" t="s">
        <v>420</v>
      </c>
      <c r="E178" s="4" t="s">
        <v>419</v>
      </c>
      <c r="F178" s="60">
        <v>10000</v>
      </c>
      <c r="G178" s="5">
        <v>0</v>
      </c>
      <c r="H178" s="16"/>
      <c r="I178" s="55"/>
      <c r="J178" s="55"/>
    </row>
    <row r="179" spans="1:12" x14ac:dyDescent="0.2">
      <c r="A179" s="26">
        <v>140</v>
      </c>
      <c r="B179" s="115"/>
      <c r="C179" s="109" t="s">
        <v>0</v>
      </c>
      <c r="D179" s="110"/>
      <c r="E179" s="111"/>
      <c r="F179" s="84">
        <f>SUM(F167:F178)</f>
        <v>279624</v>
      </c>
      <c r="G179" s="33">
        <f>SUM(G167:G178)</f>
        <v>91000</v>
      </c>
      <c r="H179" s="16"/>
      <c r="I179" s="55"/>
      <c r="J179" s="55"/>
    </row>
    <row r="180" spans="1:12" ht="51" customHeight="1" x14ac:dyDescent="0.2">
      <c r="A180" s="26"/>
      <c r="B180" s="115"/>
      <c r="C180" s="143" t="s">
        <v>659</v>
      </c>
      <c r="D180" s="24" t="s">
        <v>387</v>
      </c>
      <c r="E180" s="25" t="s">
        <v>388</v>
      </c>
      <c r="F180" s="60">
        <v>30000</v>
      </c>
      <c r="G180" s="5"/>
      <c r="H180" s="16"/>
      <c r="I180" s="55"/>
      <c r="J180" s="55"/>
    </row>
    <row r="181" spans="1:12" ht="76.5" hidden="1" x14ac:dyDescent="0.2">
      <c r="A181" s="26"/>
      <c r="B181" s="115"/>
      <c r="C181" s="160"/>
      <c r="D181" s="3" t="s">
        <v>84</v>
      </c>
      <c r="E181" s="4" t="s">
        <v>246</v>
      </c>
      <c r="F181" s="60">
        <v>0</v>
      </c>
      <c r="G181" s="5"/>
      <c r="H181" s="16"/>
      <c r="I181" s="55"/>
      <c r="J181" s="55"/>
    </row>
    <row r="182" spans="1:12" x14ac:dyDescent="0.2">
      <c r="A182" s="26"/>
      <c r="B182" s="115"/>
      <c r="C182" s="109" t="s">
        <v>0</v>
      </c>
      <c r="D182" s="110"/>
      <c r="E182" s="111"/>
      <c r="F182" s="84">
        <f>SUM(F180:F181)</f>
        <v>30000</v>
      </c>
      <c r="G182" s="33">
        <f>SUM(G180:G181)</f>
        <v>0</v>
      </c>
      <c r="H182" s="16"/>
      <c r="I182" s="55"/>
      <c r="J182" s="55"/>
    </row>
    <row r="183" spans="1:12" ht="38.25" x14ac:dyDescent="0.2">
      <c r="A183" s="26">
        <v>141</v>
      </c>
      <c r="B183" s="115"/>
      <c r="C183" s="143" t="s">
        <v>2</v>
      </c>
      <c r="D183" s="24" t="s">
        <v>88</v>
      </c>
      <c r="E183" s="25" t="s">
        <v>216</v>
      </c>
      <c r="F183" s="60">
        <v>4700</v>
      </c>
      <c r="G183" s="5"/>
      <c r="H183" s="16"/>
    </row>
    <row r="184" spans="1:12" ht="25.5" hidden="1" x14ac:dyDescent="0.2">
      <c r="A184" s="26"/>
      <c r="B184" s="115"/>
      <c r="C184" s="143"/>
      <c r="D184" s="3" t="s">
        <v>421</v>
      </c>
      <c r="E184" s="9" t="s">
        <v>446</v>
      </c>
      <c r="F184" s="60"/>
      <c r="G184" s="5"/>
      <c r="H184" s="16"/>
    </row>
    <row r="185" spans="1:12" ht="79.5" customHeight="1" x14ac:dyDescent="0.2">
      <c r="A185" s="26">
        <v>142</v>
      </c>
      <c r="B185" s="115"/>
      <c r="C185" s="160"/>
      <c r="D185" s="3" t="s">
        <v>84</v>
      </c>
      <c r="E185" s="4" t="s">
        <v>445</v>
      </c>
      <c r="F185" s="60">
        <v>7000</v>
      </c>
      <c r="G185" s="5"/>
      <c r="H185" s="16"/>
      <c r="K185" s="55"/>
      <c r="L185" s="55"/>
    </row>
    <row r="186" spans="1:12" x14ac:dyDescent="0.2">
      <c r="A186" s="26">
        <v>143</v>
      </c>
      <c r="B186" s="115"/>
      <c r="C186" s="109" t="s">
        <v>0</v>
      </c>
      <c r="D186" s="110"/>
      <c r="E186" s="111"/>
      <c r="F186" s="84">
        <f>SUM(F183:F185)</f>
        <v>11700</v>
      </c>
      <c r="G186" s="33">
        <f>SUM(G183:G185)</f>
        <v>0</v>
      </c>
      <c r="H186" s="16"/>
      <c r="I186" s="55"/>
      <c r="J186" s="55"/>
      <c r="K186" s="55"/>
      <c r="L186" s="55"/>
    </row>
    <row r="187" spans="1:12" ht="76.5" x14ac:dyDescent="0.2">
      <c r="A187" s="26">
        <v>144</v>
      </c>
      <c r="B187" s="115"/>
      <c r="C187" s="106" t="s">
        <v>3</v>
      </c>
      <c r="D187" s="3" t="s">
        <v>84</v>
      </c>
      <c r="E187" s="4" t="s">
        <v>246</v>
      </c>
      <c r="F187" s="60">
        <v>3000</v>
      </c>
      <c r="G187" s="5">
        <v>0</v>
      </c>
      <c r="H187" s="16"/>
      <c r="I187" s="55"/>
      <c r="J187" s="55"/>
    </row>
    <row r="188" spans="1:12" ht="25.5" hidden="1" customHeight="1" x14ac:dyDescent="0.2">
      <c r="A188" s="26"/>
      <c r="B188" s="115"/>
      <c r="C188" s="113"/>
      <c r="D188" s="3" t="s">
        <v>89</v>
      </c>
      <c r="E188" s="9" t="s">
        <v>90</v>
      </c>
      <c r="F188" s="60"/>
      <c r="G188" s="5">
        <v>0</v>
      </c>
      <c r="H188" s="16"/>
      <c r="I188" s="55"/>
      <c r="J188" s="55"/>
    </row>
    <row r="189" spans="1:12" x14ac:dyDescent="0.2">
      <c r="A189" s="26">
        <v>145</v>
      </c>
      <c r="B189" s="115"/>
      <c r="C189" s="109" t="s">
        <v>0</v>
      </c>
      <c r="D189" s="110"/>
      <c r="E189" s="111"/>
      <c r="F189" s="84">
        <f>SUM(F187:F188)</f>
        <v>3000</v>
      </c>
      <c r="G189" s="33">
        <f>SUM(G187:G188)</f>
        <v>0</v>
      </c>
      <c r="H189" s="16"/>
      <c r="I189" s="55"/>
      <c r="J189" s="55"/>
    </row>
    <row r="190" spans="1:12" ht="76.5" x14ac:dyDescent="0.2">
      <c r="A190" s="26">
        <v>146</v>
      </c>
      <c r="B190" s="115"/>
      <c r="C190" s="12" t="s">
        <v>4</v>
      </c>
      <c r="D190" s="3" t="s">
        <v>84</v>
      </c>
      <c r="E190" s="4" t="s">
        <v>246</v>
      </c>
      <c r="F190" s="83">
        <v>3000</v>
      </c>
      <c r="G190" s="10">
        <v>0</v>
      </c>
      <c r="H190" s="16"/>
      <c r="I190" s="55"/>
      <c r="J190" s="55"/>
    </row>
    <row r="191" spans="1:12" ht="38.25" x14ac:dyDescent="0.2">
      <c r="A191" s="26">
        <v>147</v>
      </c>
      <c r="B191" s="115"/>
      <c r="C191" s="106" t="s">
        <v>5</v>
      </c>
      <c r="D191" s="3" t="s">
        <v>88</v>
      </c>
      <c r="E191" s="9" t="s">
        <v>216</v>
      </c>
      <c r="F191" s="60">
        <v>10000</v>
      </c>
      <c r="G191" s="5"/>
      <c r="H191" s="16"/>
      <c r="I191" s="55"/>
      <c r="J191" s="55"/>
    </row>
    <row r="192" spans="1:12" ht="82.5" customHeight="1" x14ac:dyDescent="0.2">
      <c r="A192" s="26">
        <v>148</v>
      </c>
      <c r="B192" s="115"/>
      <c r="C192" s="115"/>
      <c r="D192" s="3" t="s">
        <v>84</v>
      </c>
      <c r="E192" s="4" t="s">
        <v>445</v>
      </c>
      <c r="F192" s="60">
        <v>10000</v>
      </c>
      <c r="G192" s="5"/>
      <c r="H192" s="16"/>
      <c r="I192" s="55"/>
      <c r="J192" s="55"/>
    </row>
    <row r="193" spans="1:10" ht="25.5" hidden="1" x14ac:dyDescent="0.2">
      <c r="A193" s="26"/>
      <c r="B193" s="115"/>
      <c r="C193" s="108"/>
      <c r="D193" s="3" t="s">
        <v>89</v>
      </c>
      <c r="E193" s="9" t="s">
        <v>90</v>
      </c>
      <c r="F193" s="60" t="e">
        <f>SUM(#REF!+#REF!)</f>
        <v>#REF!</v>
      </c>
      <c r="G193" s="5">
        <v>0</v>
      </c>
      <c r="H193" s="16"/>
      <c r="I193" s="55"/>
      <c r="J193" s="55"/>
    </row>
    <row r="194" spans="1:10" x14ac:dyDescent="0.2">
      <c r="A194" s="26">
        <v>149</v>
      </c>
      <c r="B194" s="115"/>
      <c r="C194" s="109" t="s">
        <v>0</v>
      </c>
      <c r="D194" s="110"/>
      <c r="E194" s="111"/>
      <c r="F194" s="86">
        <f>SUM(F191:F192)</f>
        <v>20000</v>
      </c>
      <c r="G194" s="33">
        <f>SUM(G191:G193)</f>
        <v>0</v>
      </c>
      <c r="H194" s="16"/>
      <c r="I194" s="55"/>
      <c r="J194" s="55"/>
    </row>
    <row r="195" spans="1:10" ht="38.25" x14ac:dyDescent="0.2">
      <c r="A195" s="26">
        <v>150</v>
      </c>
      <c r="B195" s="115"/>
      <c r="C195" s="106" t="s">
        <v>6</v>
      </c>
      <c r="D195" s="3" t="s">
        <v>88</v>
      </c>
      <c r="E195" s="9" t="s">
        <v>216</v>
      </c>
      <c r="F195" s="60">
        <v>7500</v>
      </c>
      <c r="G195" s="5"/>
      <c r="H195" s="16"/>
      <c r="I195" s="55"/>
      <c r="J195" s="55"/>
    </row>
    <row r="196" spans="1:10" ht="76.5" x14ac:dyDescent="0.2">
      <c r="A196" s="26">
        <v>151</v>
      </c>
      <c r="B196" s="115"/>
      <c r="C196" s="107"/>
      <c r="D196" s="3" t="s">
        <v>84</v>
      </c>
      <c r="E196" s="4" t="s">
        <v>246</v>
      </c>
      <c r="F196" s="60">
        <v>10000</v>
      </c>
      <c r="G196" s="5"/>
      <c r="H196" s="16"/>
      <c r="I196" s="55"/>
      <c r="J196" s="55"/>
    </row>
    <row r="197" spans="1:10" x14ac:dyDescent="0.2">
      <c r="A197" s="26"/>
      <c r="B197" s="115"/>
      <c r="C197" s="107"/>
      <c r="D197" s="3" t="s">
        <v>86</v>
      </c>
      <c r="E197" s="9" t="s">
        <v>87</v>
      </c>
      <c r="F197" s="60">
        <v>20000</v>
      </c>
      <c r="G197" s="5"/>
      <c r="H197" s="16"/>
      <c r="I197" s="55"/>
      <c r="J197" s="55"/>
    </row>
    <row r="198" spans="1:10" ht="50.25" customHeight="1" x14ac:dyDescent="0.2">
      <c r="A198" s="26"/>
      <c r="B198" s="115"/>
      <c r="C198" s="108"/>
      <c r="D198" s="3" t="s">
        <v>89</v>
      </c>
      <c r="E198" s="9" t="s">
        <v>668</v>
      </c>
      <c r="F198" s="60">
        <v>2000</v>
      </c>
      <c r="G198" s="5"/>
      <c r="H198" s="16"/>
      <c r="I198" s="55"/>
      <c r="J198" s="55"/>
    </row>
    <row r="199" spans="1:10" x14ac:dyDescent="0.2">
      <c r="A199" s="26">
        <v>152</v>
      </c>
      <c r="B199" s="115"/>
      <c r="C199" s="109" t="s">
        <v>0</v>
      </c>
      <c r="D199" s="110"/>
      <c r="E199" s="111"/>
      <c r="F199" s="84">
        <f>SUM(F195:F198)</f>
        <v>39500</v>
      </c>
      <c r="G199" s="33">
        <f>SUM(G195:G198)</f>
        <v>0</v>
      </c>
      <c r="H199" s="16"/>
      <c r="I199" s="55"/>
      <c r="J199" s="55"/>
    </row>
    <row r="200" spans="1:10" ht="38.25" x14ac:dyDescent="0.2">
      <c r="A200" s="26">
        <v>153</v>
      </c>
      <c r="B200" s="115"/>
      <c r="C200" s="106" t="s">
        <v>7</v>
      </c>
      <c r="D200" s="3" t="s">
        <v>88</v>
      </c>
      <c r="E200" s="9" t="s">
        <v>216</v>
      </c>
      <c r="F200" s="60">
        <v>27000</v>
      </c>
      <c r="G200" s="5"/>
      <c r="H200" s="16"/>
      <c r="I200" s="55"/>
      <c r="J200" s="55"/>
    </row>
    <row r="201" spans="1:10" ht="81" customHeight="1" x14ac:dyDescent="0.2">
      <c r="A201" s="26">
        <v>154</v>
      </c>
      <c r="B201" s="115"/>
      <c r="C201" s="112"/>
      <c r="D201" s="3" t="s">
        <v>84</v>
      </c>
      <c r="E201" s="4" t="s">
        <v>246</v>
      </c>
      <c r="F201" s="60">
        <v>10000</v>
      </c>
      <c r="G201" s="5"/>
      <c r="H201" s="16"/>
      <c r="I201" s="55"/>
      <c r="J201" s="55"/>
    </row>
    <row r="202" spans="1:10" x14ac:dyDescent="0.2">
      <c r="A202" s="26">
        <v>155</v>
      </c>
      <c r="B202" s="115"/>
      <c r="C202" s="109" t="s">
        <v>0</v>
      </c>
      <c r="D202" s="110"/>
      <c r="E202" s="111"/>
      <c r="F202" s="84">
        <f>SUM(F200:F201)</f>
        <v>37000</v>
      </c>
      <c r="G202" s="33">
        <f>SUM(G200:G201)</f>
        <v>0</v>
      </c>
      <c r="H202" s="16"/>
      <c r="I202" s="55"/>
      <c r="J202" s="55"/>
    </row>
    <row r="203" spans="1:10" ht="40.5" customHeight="1" x14ac:dyDescent="0.2">
      <c r="A203" s="26">
        <v>156</v>
      </c>
      <c r="B203" s="115"/>
      <c r="C203" s="106" t="s">
        <v>8</v>
      </c>
      <c r="D203" s="3" t="s">
        <v>88</v>
      </c>
      <c r="E203" s="9" t="s">
        <v>216</v>
      </c>
      <c r="F203" s="60">
        <v>1400</v>
      </c>
      <c r="G203" s="5"/>
      <c r="H203" s="16"/>
      <c r="I203" s="55"/>
      <c r="J203" s="55"/>
    </row>
    <row r="204" spans="1:10" ht="76.5" x14ac:dyDescent="0.2">
      <c r="A204" s="26">
        <v>157</v>
      </c>
      <c r="B204" s="115"/>
      <c r="C204" s="108"/>
      <c r="D204" s="3" t="s">
        <v>84</v>
      </c>
      <c r="E204" s="4" t="s">
        <v>246</v>
      </c>
      <c r="F204" s="60">
        <v>10000</v>
      </c>
      <c r="G204" s="5"/>
      <c r="H204" s="16"/>
      <c r="I204" s="55"/>
      <c r="J204" s="55"/>
    </row>
    <row r="205" spans="1:10" x14ac:dyDescent="0.2">
      <c r="A205" s="26">
        <v>158</v>
      </c>
      <c r="B205" s="115"/>
      <c r="C205" s="109" t="s">
        <v>0</v>
      </c>
      <c r="D205" s="110"/>
      <c r="E205" s="111"/>
      <c r="F205" s="86">
        <f>SUM(F203:F204)</f>
        <v>11400</v>
      </c>
      <c r="G205" s="33">
        <f>SUM(G203:G204)</f>
        <v>0</v>
      </c>
      <c r="H205" s="16"/>
      <c r="I205" s="55"/>
      <c r="J205" s="55"/>
    </row>
    <row r="206" spans="1:10" ht="38.25" hidden="1" x14ac:dyDescent="0.2">
      <c r="A206" s="26">
        <v>159</v>
      </c>
      <c r="B206" s="115"/>
      <c r="C206" s="106" t="s">
        <v>9</v>
      </c>
      <c r="D206" s="3" t="s">
        <v>88</v>
      </c>
      <c r="E206" s="4" t="s">
        <v>216</v>
      </c>
      <c r="F206" s="60">
        <v>0</v>
      </c>
      <c r="G206" s="5">
        <v>0</v>
      </c>
      <c r="H206" s="16"/>
      <c r="I206" s="55"/>
      <c r="J206" s="55"/>
    </row>
    <row r="207" spans="1:10" ht="76.5" x14ac:dyDescent="0.2">
      <c r="A207" s="26">
        <v>160</v>
      </c>
      <c r="B207" s="115"/>
      <c r="C207" s="113"/>
      <c r="D207" s="3" t="s">
        <v>84</v>
      </c>
      <c r="E207" s="4" t="s">
        <v>246</v>
      </c>
      <c r="F207" s="60">
        <v>3000</v>
      </c>
      <c r="G207" s="5">
        <v>0</v>
      </c>
      <c r="H207" s="16"/>
      <c r="I207" s="55"/>
      <c r="J207" s="55"/>
    </row>
    <row r="208" spans="1:10" x14ac:dyDescent="0.2">
      <c r="A208" s="26">
        <v>161</v>
      </c>
      <c r="B208" s="115"/>
      <c r="C208" s="109" t="s">
        <v>0</v>
      </c>
      <c r="D208" s="110"/>
      <c r="E208" s="111"/>
      <c r="F208" s="86">
        <f>SUM(F206:F207)</f>
        <v>3000</v>
      </c>
      <c r="G208" s="33">
        <f>SUM(G206:G207)</f>
        <v>0</v>
      </c>
      <c r="H208" s="16"/>
      <c r="I208" s="55"/>
      <c r="J208" s="55"/>
    </row>
    <row r="209" spans="1:10" ht="77.25" customHeight="1" x14ac:dyDescent="0.2">
      <c r="A209" s="26">
        <v>162</v>
      </c>
      <c r="B209" s="115"/>
      <c r="C209" s="12" t="s">
        <v>10</v>
      </c>
      <c r="D209" s="3" t="s">
        <v>84</v>
      </c>
      <c r="E209" s="4" t="s">
        <v>236</v>
      </c>
      <c r="F209" s="83">
        <v>60000</v>
      </c>
      <c r="G209" s="10">
        <v>0</v>
      </c>
      <c r="H209" s="16"/>
      <c r="I209" s="55"/>
      <c r="J209" s="55"/>
    </row>
    <row r="210" spans="1:10" ht="38.25" x14ac:dyDescent="0.2">
      <c r="A210" s="26">
        <v>163</v>
      </c>
      <c r="B210" s="115"/>
      <c r="C210" s="106" t="s">
        <v>11</v>
      </c>
      <c r="D210" s="3" t="s">
        <v>88</v>
      </c>
      <c r="E210" s="9" t="s">
        <v>216</v>
      </c>
      <c r="F210" s="60">
        <v>21300</v>
      </c>
      <c r="G210" s="5"/>
      <c r="H210" s="16"/>
      <c r="I210" s="55"/>
      <c r="J210" s="55"/>
    </row>
    <row r="211" spans="1:10" ht="81.75" customHeight="1" x14ac:dyDescent="0.2">
      <c r="A211" s="26">
        <v>164</v>
      </c>
      <c r="B211" s="115"/>
      <c r="C211" s="108"/>
      <c r="D211" s="3" t="s">
        <v>84</v>
      </c>
      <c r="E211" s="4" t="s">
        <v>236</v>
      </c>
      <c r="F211" s="60">
        <v>10000</v>
      </c>
      <c r="G211" s="5"/>
      <c r="H211" s="16"/>
      <c r="I211" s="55"/>
      <c r="J211" s="55"/>
    </row>
    <row r="212" spans="1:10" x14ac:dyDescent="0.2">
      <c r="A212" s="26">
        <v>165</v>
      </c>
      <c r="B212" s="115"/>
      <c r="C212" s="109" t="s">
        <v>0</v>
      </c>
      <c r="D212" s="110"/>
      <c r="E212" s="111"/>
      <c r="F212" s="84">
        <f>SUM(F210:F211)</f>
        <v>31300</v>
      </c>
      <c r="G212" s="33">
        <f>SUM(G210:G211)</f>
        <v>0</v>
      </c>
      <c r="H212" s="16"/>
      <c r="I212" s="55"/>
      <c r="J212" s="55"/>
    </row>
    <row r="213" spans="1:10" ht="38.25" x14ac:dyDescent="0.2">
      <c r="A213" s="26">
        <v>166</v>
      </c>
      <c r="B213" s="115"/>
      <c r="C213" s="106" t="s">
        <v>12</v>
      </c>
      <c r="D213" s="3" t="s">
        <v>88</v>
      </c>
      <c r="E213" s="9" t="s">
        <v>216</v>
      </c>
      <c r="F213" s="60">
        <v>1500</v>
      </c>
      <c r="G213" s="5"/>
      <c r="H213" s="16"/>
      <c r="I213" s="55"/>
      <c r="J213" s="55"/>
    </row>
    <row r="214" spans="1:10" ht="82.5" customHeight="1" x14ac:dyDescent="0.2">
      <c r="A214" s="26">
        <v>167</v>
      </c>
      <c r="B214" s="115"/>
      <c r="C214" s="108"/>
      <c r="D214" s="3" t="s">
        <v>84</v>
      </c>
      <c r="E214" s="4" t="s">
        <v>246</v>
      </c>
      <c r="F214" s="60">
        <v>7000</v>
      </c>
      <c r="G214" s="5"/>
      <c r="H214" s="16"/>
      <c r="I214" s="55"/>
      <c r="J214" s="55"/>
    </row>
    <row r="215" spans="1:10" x14ac:dyDescent="0.2">
      <c r="A215" s="26">
        <v>168</v>
      </c>
      <c r="B215" s="115"/>
      <c r="C215" s="109" t="s">
        <v>0</v>
      </c>
      <c r="D215" s="110"/>
      <c r="E215" s="111"/>
      <c r="F215" s="84">
        <f>SUM(F213:F214)</f>
        <v>8500</v>
      </c>
      <c r="G215" s="33">
        <f>SUM(G213:G214)</f>
        <v>0</v>
      </c>
      <c r="H215" s="16"/>
      <c r="I215" s="55"/>
      <c r="J215" s="55"/>
    </row>
    <row r="216" spans="1:10" ht="76.5" x14ac:dyDescent="0.2">
      <c r="A216" s="26">
        <v>169</v>
      </c>
      <c r="B216" s="115"/>
      <c r="C216" s="12" t="s">
        <v>13</v>
      </c>
      <c r="D216" s="3" t="s">
        <v>84</v>
      </c>
      <c r="E216" s="4" t="s">
        <v>246</v>
      </c>
      <c r="F216" s="83">
        <v>3000</v>
      </c>
      <c r="G216" s="10">
        <v>0</v>
      </c>
      <c r="H216" s="16"/>
      <c r="I216" s="55"/>
      <c r="J216" s="55"/>
    </row>
    <row r="217" spans="1:10" ht="38.25" x14ac:dyDescent="0.2">
      <c r="A217" s="26">
        <v>170</v>
      </c>
      <c r="B217" s="115"/>
      <c r="C217" s="106" t="s">
        <v>14</v>
      </c>
      <c r="D217" s="3" t="s">
        <v>88</v>
      </c>
      <c r="E217" s="9" t="s">
        <v>216</v>
      </c>
      <c r="F217" s="60">
        <v>2900</v>
      </c>
      <c r="G217" s="5"/>
      <c r="H217" s="16"/>
      <c r="I217" s="55"/>
      <c r="J217" s="55"/>
    </row>
    <row r="218" spans="1:10" ht="76.5" x14ac:dyDescent="0.2">
      <c r="A218" s="26">
        <v>171</v>
      </c>
      <c r="B218" s="115"/>
      <c r="C218" s="107"/>
      <c r="D218" s="3" t="s">
        <v>84</v>
      </c>
      <c r="E218" s="4" t="s">
        <v>246</v>
      </c>
      <c r="F218" s="60">
        <v>7000</v>
      </c>
      <c r="G218" s="5">
        <v>0</v>
      </c>
      <c r="H218" s="16"/>
      <c r="I218" s="55"/>
      <c r="J218" s="55"/>
    </row>
    <row r="219" spans="1:10" ht="25.5" x14ac:dyDescent="0.2">
      <c r="A219" s="26">
        <v>172</v>
      </c>
      <c r="B219" s="115"/>
      <c r="C219" s="108"/>
      <c r="D219" s="3" t="s">
        <v>89</v>
      </c>
      <c r="E219" s="9" t="s">
        <v>90</v>
      </c>
      <c r="F219" s="60">
        <v>3000</v>
      </c>
      <c r="G219" s="5">
        <v>0</v>
      </c>
      <c r="H219" s="16"/>
      <c r="I219" s="55"/>
      <c r="J219" s="55"/>
    </row>
    <row r="220" spans="1:10" x14ac:dyDescent="0.2">
      <c r="A220" s="26">
        <v>173</v>
      </c>
      <c r="B220" s="115"/>
      <c r="C220" s="109" t="s">
        <v>0</v>
      </c>
      <c r="D220" s="110"/>
      <c r="E220" s="111"/>
      <c r="F220" s="86">
        <f>SUM(F217:F219)</f>
        <v>12900</v>
      </c>
      <c r="G220" s="33">
        <f>SUM(G217:G219)</f>
        <v>0</v>
      </c>
      <c r="H220" s="16"/>
      <c r="I220" s="55"/>
      <c r="J220" s="55"/>
    </row>
    <row r="221" spans="1:10" ht="38.25" hidden="1" x14ac:dyDescent="0.2">
      <c r="A221" s="26">
        <v>174</v>
      </c>
      <c r="B221" s="115"/>
      <c r="C221" s="106" t="s">
        <v>15</v>
      </c>
      <c r="D221" s="3" t="s">
        <v>88</v>
      </c>
      <c r="E221" s="9" t="s">
        <v>216</v>
      </c>
      <c r="F221" s="60" t="e">
        <f>SUM(#REF!+#REF!)</f>
        <v>#REF!</v>
      </c>
      <c r="G221" s="5">
        <v>0</v>
      </c>
      <c r="H221" s="16"/>
      <c r="I221" s="55"/>
      <c r="J221" s="55"/>
    </row>
    <row r="222" spans="1:10" ht="76.5" x14ac:dyDescent="0.2">
      <c r="A222" s="26">
        <v>175</v>
      </c>
      <c r="B222" s="115"/>
      <c r="C222" s="107"/>
      <c r="D222" s="3" t="s">
        <v>84</v>
      </c>
      <c r="E222" s="4" t="s">
        <v>246</v>
      </c>
      <c r="F222" s="60">
        <v>3000</v>
      </c>
      <c r="G222" s="5">
        <v>0</v>
      </c>
      <c r="H222" s="16"/>
      <c r="I222" s="55"/>
      <c r="J222" s="55"/>
    </row>
    <row r="223" spans="1:10" ht="25.5" hidden="1" x14ac:dyDescent="0.2">
      <c r="A223" s="26"/>
      <c r="B223" s="115"/>
      <c r="C223" s="108"/>
      <c r="D223" s="3" t="s">
        <v>89</v>
      </c>
      <c r="E223" s="9" t="s">
        <v>90</v>
      </c>
      <c r="F223" s="60">
        <v>0</v>
      </c>
      <c r="G223" s="5">
        <v>0</v>
      </c>
      <c r="H223" s="16"/>
      <c r="I223" s="55"/>
      <c r="J223" s="55"/>
    </row>
    <row r="224" spans="1:10" x14ac:dyDescent="0.2">
      <c r="A224" s="26">
        <v>176</v>
      </c>
      <c r="B224" s="115"/>
      <c r="C224" s="109" t="s">
        <v>0</v>
      </c>
      <c r="D224" s="110"/>
      <c r="E224" s="111"/>
      <c r="F224" s="84">
        <f>SUM(F222:F223)</f>
        <v>3000</v>
      </c>
      <c r="G224" s="33">
        <f>SUM(G221:G223)</f>
        <v>0</v>
      </c>
      <c r="H224" s="16"/>
      <c r="I224" s="55"/>
      <c r="J224" s="55"/>
    </row>
    <row r="225" spans="1:10" ht="39.75" customHeight="1" x14ac:dyDescent="0.2">
      <c r="A225" s="26">
        <v>177</v>
      </c>
      <c r="B225" s="115"/>
      <c r="C225" s="106" t="s">
        <v>16</v>
      </c>
      <c r="D225" s="3" t="s">
        <v>91</v>
      </c>
      <c r="E225" s="9" t="s">
        <v>652</v>
      </c>
      <c r="F225" s="60">
        <v>1321129</v>
      </c>
      <c r="G225" s="5">
        <v>1008542</v>
      </c>
      <c r="H225" s="16"/>
      <c r="I225" s="55"/>
      <c r="J225" s="55"/>
    </row>
    <row r="226" spans="1:10" ht="76.5" x14ac:dyDescent="0.2">
      <c r="A226" s="26"/>
      <c r="B226" s="115"/>
      <c r="C226" s="107"/>
      <c r="D226" s="3" t="s">
        <v>84</v>
      </c>
      <c r="E226" s="4" t="s">
        <v>246</v>
      </c>
      <c r="F226" s="60">
        <v>100000</v>
      </c>
      <c r="G226" s="5">
        <v>0</v>
      </c>
      <c r="H226" s="16"/>
      <c r="I226" s="55"/>
      <c r="J226" s="55"/>
    </row>
    <row r="227" spans="1:10" ht="29.25" hidden="1" customHeight="1" x14ac:dyDescent="0.2">
      <c r="A227" s="26"/>
      <c r="B227" s="115"/>
      <c r="C227" s="107"/>
      <c r="D227" s="24" t="s">
        <v>387</v>
      </c>
      <c r="E227" s="25" t="s">
        <v>653</v>
      </c>
      <c r="F227" s="60"/>
      <c r="G227" s="5">
        <v>0</v>
      </c>
      <c r="H227" s="16"/>
      <c r="I227" s="55"/>
      <c r="J227" s="55"/>
    </row>
    <row r="228" spans="1:10" ht="53.25" hidden="1" customHeight="1" x14ac:dyDescent="0.2">
      <c r="A228" s="26">
        <v>178</v>
      </c>
      <c r="B228" s="115"/>
      <c r="C228" s="108"/>
      <c r="D228" s="3" t="s">
        <v>85</v>
      </c>
      <c r="E228" s="4" t="s">
        <v>599</v>
      </c>
      <c r="F228" s="60"/>
      <c r="G228" s="5">
        <v>0</v>
      </c>
      <c r="H228" s="16"/>
      <c r="I228" s="55"/>
      <c r="J228" s="55"/>
    </row>
    <row r="229" spans="1:10" x14ac:dyDescent="0.2">
      <c r="A229" s="26">
        <v>179</v>
      </c>
      <c r="B229" s="115"/>
      <c r="C229" s="109" t="s">
        <v>0</v>
      </c>
      <c r="D229" s="110"/>
      <c r="E229" s="111"/>
      <c r="F229" s="84">
        <f>SUM(F225:F228)</f>
        <v>1421129</v>
      </c>
      <c r="G229" s="33">
        <f>SUM(G225:G228)</f>
        <v>1008542</v>
      </c>
      <c r="H229" s="16"/>
      <c r="I229" s="55"/>
      <c r="J229" s="55"/>
    </row>
    <row r="230" spans="1:10" ht="45" customHeight="1" x14ac:dyDescent="0.2">
      <c r="A230" s="26"/>
      <c r="B230" s="115"/>
      <c r="C230" s="142" t="s">
        <v>315</v>
      </c>
      <c r="D230" s="3" t="s">
        <v>316</v>
      </c>
      <c r="E230" s="9" t="s">
        <v>654</v>
      </c>
      <c r="F230" s="60">
        <v>279011</v>
      </c>
      <c r="G230" s="5">
        <v>229154</v>
      </c>
      <c r="H230" s="16"/>
      <c r="I230" s="55"/>
      <c r="J230" s="55"/>
    </row>
    <row r="231" spans="1:10" ht="32.25" customHeight="1" x14ac:dyDescent="0.2">
      <c r="A231" s="26">
        <v>185</v>
      </c>
      <c r="B231" s="115"/>
      <c r="C231" s="167"/>
      <c r="D231" s="3" t="s">
        <v>377</v>
      </c>
      <c r="E231" s="9" t="s">
        <v>447</v>
      </c>
      <c r="F231" s="60">
        <v>5800</v>
      </c>
      <c r="G231" s="5"/>
      <c r="H231" s="16"/>
      <c r="I231" s="55"/>
      <c r="J231" s="55"/>
    </row>
    <row r="232" spans="1:10" ht="27.75" hidden="1" customHeight="1" x14ac:dyDescent="0.2">
      <c r="A232" s="26"/>
      <c r="B232" s="115"/>
      <c r="C232" s="134"/>
      <c r="D232" s="3" t="s">
        <v>387</v>
      </c>
      <c r="E232" s="4" t="s">
        <v>655</v>
      </c>
      <c r="F232" s="60"/>
      <c r="G232" s="5">
        <v>0</v>
      </c>
      <c r="H232" s="16"/>
      <c r="I232" s="55"/>
      <c r="J232" s="55"/>
    </row>
    <row r="233" spans="1:10" x14ac:dyDescent="0.2">
      <c r="A233" s="26">
        <v>186</v>
      </c>
      <c r="B233" s="115"/>
      <c r="C233" s="109" t="s">
        <v>0</v>
      </c>
      <c r="D233" s="110"/>
      <c r="E233" s="111"/>
      <c r="F233" s="84">
        <f>SUM(F230:F232)</f>
        <v>284811</v>
      </c>
      <c r="G233" s="33">
        <f>SUM(G230:G232)</f>
        <v>229154</v>
      </c>
      <c r="H233" s="16"/>
      <c r="I233" s="55"/>
      <c r="J233" s="55"/>
    </row>
    <row r="234" spans="1:10" ht="31.5" customHeight="1" x14ac:dyDescent="0.2">
      <c r="A234" s="26">
        <v>180</v>
      </c>
      <c r="B234" s="115"/>
      <c r="C234" s="149" t="s">
        <v>318</v>
      </c>
      <c r="D234" s="3" t="s">
        <v>92</v>
      </c>
      <c r="E234" s="15" t="s">
        <v>389</v>
      </c>
      <c r="F234" s="60">
        <v>986048</v>
      </c>
      <c r="G234" s="5">
        <v>770528</v>
      </c>
      <c r="H234" s="16"/>
      <c r="I234" s="55"/>
      <c r="J234" s="55"/>
    </row>
    <row r="235" spans="1:10" ht="76.5" x14ac:dyDescent="0.2">
      <c r="A235" s="26">
        <v>181</v>
      </c>
      <c r="B235" s="115"/>
      <c r="C235" s="157"/>
      <c r="D235" s="3" t="s">
        <v>84</v>
      </c>
      <c r="E235" s="4" t="s">
        <v>472</v>
      </c>
      <c r="F235" s="60">
        <v>4000</v>
      </c>
      <c r="G235" s="5"/>
      <c r="H235" s="16"/>
      <c r="I235" s="55"/>
      <c r="J235" s="55"/>
    </row>
    <row r="236" spans="1:10" ht="38.25" hidden="1" x14ac:dyDescent="0.2">
      <c r="A236" s="26"/>
      <c r="B236" s="115"/>
      <c r="C236" s="157"/>
      <c r="D236" s="3" t="s">
        <v>92</v>
      </c>
      <c r="E236" s="20" t="s">
        <v>263</v>
      </c>
      <c r="F236" s="60">
        <v>0</v>
      </c>
      <c r="G236" s="5"/>
      <c r="H236" s="16"/>
      <c r="I236" s="55"/>
      <c r="J236" s="55"/>
    </row>
    <row r="237" spans="1:10" ht="25.5" x14ac:dyDescent="0.2">
      <c r="A237" s="26">
        <v>182</v>
      </c>
      <c r="B237" s="115"/>
      <c r="C237" s="160"/>
      <c r="D237" s="3" t="s">
        <v>93</v>
      </c>
      <c r="E237" s="15" t="s">
        <v>94</v>
      </c>
      <c r="F237" s="60">
        <v>5000</v>
      </c>
      <c r="G237" s="5">
        <v>0</v>
      </c>
      <c r="H237" s="16"/>
      <c r="I237" s="55"/>
      <c r="J237" s="55"/>
    </row>
    <row r="238" spans="1:10" x14ac:dyDescent="0.2">
      <c r="A238" s="26">
        <v>183</v>
      </c>
      <c r="B238" s="115"/>
      <c r="C238" s="109" t="s">
        <v>0</v>
      </c>
      <c r="D238" s="110"/>
      <c r="E238" s="111"/>
      <c r="F238" s="84">
        <f>SUM(F234:F237)</f>
        <v>995048</v>
      </c>
      <c r="G238" s="33">
        <f>SUM(G234:G237)</f>
        <v>770528</v>
      </c>
      <c r="H238" s="16"/>
      <c r="I238" s="55"/>
      <c r="J238" s="55"/>
    </row>
    <row r="239" spans="1:10" ht="63.75" hidden="1" x14ac:dyDescent="0.2">
      <c r="A239" s="26"/>
      <c r="B239" s="115"/>
      <c r="C239" s="12" t="s">
        <v>19</v>
      </c>
      <c r="D239" s="3" t="s">
        <v>85</v>
      </c>
      <c r="E239" s="4" t="s">
        <v>237</v>
      </c>
      <c r="F239" s="83"/>
      <c r="G239" s="33"/>
      <c r="H239" s="16"/>
      <c r="I239" s="55"/>
      <c r="J239" s="55"/>
    </row>
    <row r="240" spans="1:10" ht="51" hidden="1" x14ac:dyDescent="0.2">
      <c r="A240" s="26"/>
      <c r="B240" s="115"/>
      <c r="C240" s="12" t="s">
        <v>26</v>
      </c>
      <c r="D240" s="3" t="s">
        <v>85</v>
      </c>
      <c r="E240" s="4" t="s">
        <v>237</v>
      </c>
      <c r="F240" s="83"/>
      <c r="G240" s="33"/>
      <c r="H240" s="16"/>
      <c r="I240" s="55"/>
      <c r="J240" s="55"/>
    </row>
    <row r="241" spans="1:10" ht="63.75" hidden="1" x14ac:dyDescent="0.2">
      <c r="A241" s="26">
        <v>184</v>
      </c>
      <c r="B241" s="115"/>
      <c r="C241" s="12" t="s">
        <v>225</v>
      </c>
      <c r="D241" s="3" t="s">
        <v>85</v>
      </c>
      <c r="E241" s="4" t="s">
        <v>237</v>
      </c>
      <c r="F241" s="83"/>
      <c r="G241" s="10">
        <v>0</v>
      </c>
      <c r="H241" s="16"/>
      <c r="I241" s="55"/>
      <c r="J241" s="55"/>
    </row>
    <row r="242" spans="1:10" ht="25.5" hidden="1" x14ac:dyDescent="0.2">
      <c r="A242" s="26">
        <v>185</v>
      </c>
      <c r="B242" s="115"/>
      <c r="C242" s="106" t="s">
        <v>20</v>
      </c>
      <c r="D242" s="3" t="s">
        <v>262</v>
      </c>
      <c r="E242" s="4" t="s">
        <v>261</v>
      </c>
      <c r="F242" s="60"/>
      <c r="G242" s="5"/>
      <c r="H242" s="16"/>
      <c r="I242" s="55"/>
      <c r="J242" s="55"/>
    </row>
    <row r="243" spans="1:10" ht="65.25" hidden="1" customHeight="1" x14ac:dyDescent="0.2">
      <c r="A243" s="26"/>
      <c r="B243" s="115"/>
      <c r="C243" s="108"/>
      <c r="D243" s="3" t="s">
        <v>387</v>
      </c>
      <c r="E243" s="4" t="s">
        <v>237</v>
      </c>
      <c r="F243" s="60"/>
      <c r="G243" s="5">
        <v>0</v>
      </c>
      <c r="H243" s="16"/>
      <c r="I243" s="55"/>
      <c r="J243" s="55"/>
    </row>
    <row r="244" spans="1:10" ht="12.75" hidden="1" customHeight="1" x14ac:dyDescent="0.2">
      <c r="A244" s="26">
        <v>186</v>
      </c>
      <c r="B244" s="108"/>
      <c r="C244" s="144" t="s">
        <v>0</v>
      </c>
      <c r="D244" s="145"/>
      <c r="E244" s="146"/>
      <c r="F244" s="88">
        <f>SUM(F242:F243)</f>
        <v>0</v>
      </c>
      <c r="G244" s="10">
        <f>SUM(G242:G243)</f>
        <v>0</v>
      </c>
      <c r="H244" s="16"/>
      <c r="I244" s="55"/>
      <c r="J244" s="55"/>
    </row>
    <row r="245" spans="1:10" ht="20.25" customHeight="1" x14ac:dyDescent="0.2">
      <c r="A245" s="26">
        <v>187</v>
      </c>
      <c r="B245" s="128" t="s">
        <v>217</v>
      </c>
      <c r="C245" s="129"/>
      <c r="D245" s="129"/>
      <c r="E245" s="130"/>
      <c r="F245" s="87">
        <f>SUM(F179+F186+F189+F190+F194+F199+F202+F205+F208+F209+F212+F215+F216+F220+F224+F229+F238+F241+F244+F233+F180+F239+F240)</f>
        <v>3257912</v>
      </c>
      <c r="G245" s="11">
        <f>SUM(G179+G186+G189+G190+G194+G199+G202+G205+G208+G209+G212+G215+G216+G220+G224+G229+G238+G241+G244+G233+G180)</f>
        <v>2099224</v>
      </c>
      <c r="H245" s="16"/>
      <c r="I245" s="55"/>
      <c r="J245" s="55"/>
    </row>
    <row r="246" spans="1:10" ht="45.75" customHeight="1" x14ac:dyDescent="0.2">
      <c r="A246" s="26">
        <v>188</v>
      </c>
      <c r="B246" s="114" t="s">
        <v>249</v>
      </c>
      <c r="C246" s="51" t="s">
        <v>205</v>
      </c>
      <c r="D246" s="3" t="s">
        <v>95</v>
      </c>
      <c r="E246" s="9" t="s">
        <v>307</v>
      </c>
      <c r="F246" s="83">
        <v>110000</v>
      </c>
      <c r="G246" s="10">
        <v>0</v>
      </c>
      <c r="H246" s="16"/>
      <c r="I246" s="55"/>
      <c r="J246" s="55"/>
    </row>
    <row r="247" spans="1:10" ht="25.5" x14ac:dyDescent="0.2">
      <c r="A247" s="26">
        <v>189</v>
      </c>
      <c r="B247" s="115"/>
      <c r="C247" s="12" t="s">
        <v>2</v>
      </c>
      <c r="D247" s="3" t="s">
        <v>96</v>
      </c>
      <c r="E247" s="9" t="s">
        <v>97</v>
      </c>
      <c r="F247" s="83">
        <v>500</v>
      </c>
      <c r="G247" s="10">
        <v>0</v>
      </c>
      <c r="H247" s="16"/>
      <c r="I247" s="55"/>
      <c r="J247" s="55"/>
    </row>
    <row r="248" spans="1:10" ht="26.25" customHeight="1" x14ac:dyDescent="0.2">
      <c r="A248" s="26">
        <v>190</v>
      </c>
      <c r="B248" s="115"/>
      <c r="C248" s="12" t="s">
        <v>3</v>
      </c>
      <c r="D248" s="3" t="s">
        <v>96</v>
      </c>
      <c r="E248" s="9" t="s">
        <v>97</v>
      </c>
      <c r="F248" s="83">
        <v>200</v>
      </c>
      <c r="G248" s="10">
        <v>0</v>
      </c>
      <c r="H248" s="16"/>
      <c r="I248" s="55"/>
      <c r="J248" s="55"/>
    </row>
    <row r="249" spans="1:10" ht="25.5" x14ac:dyDescent="0.2">
      <c r="A249" s="26">
        <v>191</v>
      </c>
      <c r="B249" s="115"/>
      <c r="C249" s="58" t="s">
        <v>4</v>
      </c>
      <c r="D249" s="3" t="s">
        <v>96</v>
      </c>
      <c r="E249" s="9" t="s">
        <v>97</v>
      </c>
      <c r="F249" s="83">
        <v>200</v>
      </c>
      <c r="G249" s="10">
        <v>0</v>
      </c>
      <c r="H249" s="16"/>
      <c r="I249" s="55"/>
      <c r="J249" s="55"/>
    </row>
    <row r="250" spans="1:10" ht="25.5" x14ac:dyDescent="0.2">
      <c r="A250" s="26">
        <v>193</v>
      </c>
      <c r="B250" s="115"/>
      <c r="C250" s="12" t="s">
        <v>5</v>
      </c>
      <c r="D250" s="3" t="s">
        <v>96</v>
      </c>
      <c r="E250" s="9" t="s">
        <v>97</v>
      </c>
      <c r="F250" s="83">
        <v>500</v>
      </c>
      <c r="G250" s="10">
        <v>0</v>
      </c>
      <c r="H250" s="16"/>
      <c r="I250" s="55"/>
      <c r="J250" s="55"/>
    </row>
    <row r="251" spans="1:10" ht="25.5" x14ac:dyDescent="0.2">
      <c r="A251" s="26">
        <v>194</v>
      </c>
      <c r="B251" s="115"/>
      <c r="C251" s="12" t="s">
        <v>6</v>
      </c>
      <c r="D251" s="3" t="s">
        <v>96</v>
      </c>
      <c r="E251" s="9" t="s">
        <v>97</v>
      </c>
      <c r="F251" s="83">
        <v>500</v>
      </c>
      <c r="G251" s="10">
        <v>0</v>
      </c>
      <c r="H251" s="16"/>
      <c r="I251" s="55"/>
      <c r="J251" s="55"/>
    </row>
    <row r="252" spans="1:10" ht="25.5" x14ac:dyDescent="0.2">
      <c r="A252" s="26">
        <v>195</v>
      </c>
      <c r="B252" s="115"/>
      <c r="C252" s="12" t="s">
        <v>7</v>
      </c>
      <c r="D252" s="3" t="s">
        <v>96</v>
      </c>
      <c r="E252" s="9" t="s">
        <v>97</v>
      </c>
      <c r="F252" s="83">
        <v>500</v>
      </c>
      <c r="G252" s="10">
        <v>0</v>
      </c>
      <c r="H252" s="16"/>
      <c r="I252" s="55"/>
      <c r="J252" s="55"/>
    </row>
    <row r="253" spans="1:10" ht="25.5" x14ac:dyDescent="0.2">
      <c r="A253" s="26">
        <v>196</v>
      </c>
      <c r="B253" s="115"/>
      <c r="C253" s="12" t="s">
        <v>8</v>
      </c>
      <c r="D253" s="3" t="s">
        <v>96</v>
      </c>
      <c r="E253" s="9" t="s">
        <v>97</v>
      </c>
      <c r="F253" s="83">
        <v>500</v>
      </c>
      <c r="G253" s="10">
        <v>0</v>
      </c>
      <c r="H253" s="16"/>
      <c r="I253" s="55"/>
      <c r="J253" s="55"/>
    </row>
    <row r="254" spans="1:10" ht="25.5" x14ac:dyDescent="0.2">
      <c r="A254" s="26">
        <v>197</v>
      </c>
      <c r="B254" s="115"/>
      <c r="C254" s="12" t="s">
        <v>9</v>
      </c>
      <c r="D254" s="3" t="s">
        <v>96</v>
      </c>
      <c r="E254" s="9" t="s">
        <v>97</v>
      </c>
      <c r="F254" s="83">
        <v>200</v>
      </c>
      <c r="G254" s="10">
        <v>0</v>
      </c>
      <c r="H254" s="16"/>
      <c r="I254" s="55"/>
      <c r="J254" s="55"/>
    </row>
    <row r="255" spans="1:10" ht="25.5" x14ac:dyDescent="0.2">
      <c r="A255" s="26">
        <v>198</v>
      </c>
      <c r="B255" s="115"/>
      <c r="C255" s="12" t="s">
        <v>10</v>
      </c>
      <c r="D255" s="3" t="s">
        <v>96</v>
      </c>
      <c r="E255" s="9" t="s">
        <v>97</v>
      </c>
      <c r="F255" s="83">
        <v>500</v>
      </c>
      <c r="G255" s="10">
        <v>0</v>
      </c>
      <c r="H255" s="16"/>
      <c r="I255" s="55"/>
      <c r="J255" s="55"/>
    </row>
    <row r="256" spans="1:10" ht="38.25" x14ac:dyDescent="0.2">
      <c r="A256" s="26">
        <v>199</v>
      </c>
      <c r="B256" s="115"/>
      <c r="C256" s="12" t="s">
        <v>11</v>
      </c>
      <c r="D256" s="3" t="s">
        <v>96</v>
      </c>
      <c r="E256" s="9" t="s">
        <v>97</v>
      </c>
      <c r="F256" s="83">
        <v>500</v>
      </c>
      <c r="G256" s="10">
        <v>0</v>
      </c>
      <c r="H256" s="16"/>
      <c r="I256" s="55"/>
      <c r="J256" s="55"/>
    </row>
    <row r="257" spans="1:10" ht="25.5" x14ac:dyDescent="0.2">
      <c r="A257" s="26">
        <v>200</v>
      </c>
      <c r="B257" s="115"/>
      <c r="C257" s="12" t="s">
        <v>12</v>
      </c>
      <c r="D257" s="3" t="s">
        <v>96</v>
      </c>
      <c r="E257" s="9" t="s">
        <v>97</v>
      </c>
      <c r="F257" s="83">
        <v>200</v>
      </c>
      <c r="G257" s="10">
        <v>0</v>
      </c>
      <c r="H257" s="16"/>
      <c r="I257" s="55"/>
      <c r="J257" s="55"/>
    </row>
    <row r="258" spans="1:10" ht="25.5" x14ac:dyDescent="0.2">
      <c r="A258" s="26">
        <v>201</v>
      </c>
      <c r="B258" s="115"/>
      <c r="C258" s="12" t="s">
        <v>15</v>
      </c>
      <c r="D258" s="3" t="s">
        <v>96</v>
      </c>
      <c r="E258" s="9" t="s">
        <v>97</v>
      </c>
      <c r="F258" s="83">
        <v>200</v>
      </c>
      <c r="G258" s="10">
        <v>0</v>
      </c>
      <c r="H258" s="16"/>
      <c r="I258" s="55"/>
      <c r="J258" s="55"/>
    </row>
    <row r="259" spans="1:10" ht="25.5" x14ac:dyDescent="0.2">
      <c r="A259" s="26">
        <v>202</v>
      </c>
      <c r="B259" s="115"/>
      <c r="C259" s="12" t="s">
        <v>14</v>
      </c>
      <c r="D259" s="3" t="s">
        <v>96</v>
      </c>
      <c r="E259" s="9" t="s">
        <v>97</v>
      </c>
      <c r="F259" s="83">
        <v>200</v>
      </c>
      <c r="G259" s="10">
        <v>0</v>
      </c>
      <c r="H259" s="16"/>
      <c r="I259" s="55"/>
      <c r="J259" s="55"/>
    </row>
    <row r="260" spans="1:10" ht="25.5" x14ac:dyDescent="0.2">
      <c r="A260" s="26">
        <v>203</v>
      </c>
      <c r="B260" s="115"/>
      <c r="C260" s="12" t="s">
        <v>13</v>
      </c>
      <c r="D260" s="3" t="s">
        <v>96</v>
      </c>
      <c r="E260" s="9" t="s">
        <v>97</v>
      </c>
      <c r="F260" s="83">
        <v>200</v>
      </c>
      <c r="G260" s="10">
        <v>0</v>
      </c>
      <c r="H260" s="16"/>
      <c r="I260" s="55"/>
      <c r="J260" s="55"/>
    </row>
    <row r="261" spans="1:10" ht="38.25" x14ac:dyDescent="0.2">
      <c r="A261" s="26">
        <v>204</v>
      </c>
      <c r="B261" s="108"/>
      <c r="C261" s="12" t="s">
        <v>321</v>
      </c>
      <c r="D261" s="3" t="s">
        <v>264</v>
      </c>
      <c r="E261" s="4" t="s">
        <v>265</v>
      </c>
      <c r="F261" s="83">
        <v>14000</v>
      </c>
      <c r="G261" s="10">
        <v>0</v>
      </c>
      <c r="H261" s="16"/>
      <c r="I261" s="55"/>
      <c r="J261" s="55"/>
    </row>
    <row r="262" spans="1:10" ht="12.75" customHeight="1" x14ac:dyDescent="0.2">
      <c r="A262" s="26">
        <v>205</v>
      </c>
      <c r="B262" s="128" t="s">
        <v>218</v>
      </c>
      <c r="C262" s="129"/>
      <c r="D262" s="129"/>
      <c r="E262" s="130"/>
      <c r="F262" s="87">
        <f>SUM(F246:F261)</f>
        <v>128900</v>
      </c>
      <c r="G262" s="11">
        <f>SUM(G246:G261)</f>
        <v>0</v>
      </c>
      <c r="H262" s="16"/>
      <c r="I262" s="55"/>
      <c r="J262" s="55"/>
    </row>
    <row r="263" spans="1:10" ht="36.75" customHeight="1" x14ac:dyDescent="0.2">
      <c r="A263" s="26">
        <v>206</v>
      </c>
      <c r="B263" s="114" t="s">
        <v>219</v>
      </c>
      <c r="C263" s="142" t="s">
        <v>213</v>
      </c>
      <c r="D263" s="3" t="s">
        <v>363</v>
      </c>
      <c r="E263" s="15" t="s">
        <v>345</v>
      </c>
      <c r="F263" s="60">
        <v>30000</v>
      </c>
      <c r="G263" s="10">
        <v>0</v>
      </c>
      <c r="H263" s="16"/>
      <c r="I263" s="55"/>
      <c r="J263" s="55"/>
    </row>
    <row r="264" spans="1:10" ht="41.25" hidden="1" customHeight="1" x14ac:dyDescent="0.2">
      <c r="A264" s="26"/>
      <c r="B264" s="115"/>
      <c r="C264" s="143"/>
      <c r="D264" s="3" t="s">
        <v>111</v>
      </c>
      <c r="E264" s="15" t="s">
        <v>112</v>
      </c>
      <c r="F264" s="60"/>
      <c r="G264" s="5">
        <v>0</v>
      </c>
      <c r="H264" s="16"/>
      <c r="I264" s="55"/>
      <c r="J264" s="55"/>
    </row>
    <row r="265" spans="1:10" ht="34.5" hidden="1" customHeight="1" x14ac:dyDescent="0.2">
      <c r="A265" s="26"/>
      <c r="B265" s="115"/>
      <c r="C265" s="143"/>
      <c r="D265" s="3" t="s">
        <v>554</v>
      </c>
      <c r="E265" s="64" t="s">
        <v>607</v>
      </c>
      <c r="F265" s="60"/>
      <c r="G265" s="5">
        <v>0</v>
      </c>
      <c r="H265" s="16"/>
      <c r="I265" s="55"/>
      <c r="J265" s="55"/>
    </row>
    <row r="266" spans="1:10" ht="27.75" customHeight="1" x14ac:dyDescent="0.2">
      <c r="A266" s="26"/>
      <c r="B266" s="115"/>
      <c r="C266" s="143"/>
      <c r="D266" s="3" t="s">
        <v>542</v>
      </c>
      <c r="E266" s="76" t="s">
        <v>597</v>
      </c>
      <c r="F266" s="60">
        <v>30000</v>
      </c>
      <c r="G266" s="5"/>
      <c r="H266" s="16"/>
      <c r="I266" s="55"/>
      <c r="J266" s="55"/>
    </row>
    <row r="267" spans="1:10" ht="27.75" customHeight="1" x14ac:dyDescent="0.2">
      <c r="A267" s="26"/>
      <c r="B267" s="115"/>
      <c r="C267" s="143"/>
      <c r="D267" s="3" t="s">
        <v>671</v>
      </c>
      <c r="E267" s="76" t="s">
        <v>669</v>
      </c>
      <c r="F267" s="60">
        <v>4000</v>
      </c>
      <c r="G267" s="5"/>
      <c r="H267" s="16"/>
      <c r="I267" s="55"/>
      <c r="J267" s="55"/>
    </row>
    <row r="268" spans="1:10" ht="42" customHeight="1" x14ac:dyDescent="0.2">
      <c r="A268" s="26"/>
      <c r="B268" s="115"/>
      <c r="C268" s="112"/>
      <c r="D268" s="3" t="s">
        <v>672</v>
      </c>
      <c r="E268" s="9" t="s">
        <v>670</v>
      </c>
      <c r="F268" s="60">
        <v>15000</v>
      </c>
      <c r="G268" s="5"/>
      <c r="H268" s="16"/>
      <c r="I268" s="55"/>
      <c r="J268" s="55"/>
    </row>
    <row r="269" spans="1:10" ht="15" customHeight="1" x14ac:dyDescent="0.2">
      <c r="A269" s="26"/>
      <c r="B269" s="115"/>
      <c r="C269" s="109" t="s">
        <v>0</v>
      </c>
      <c r="D269" s="110"/>
      <c r="E269" s="111"/>
      <c r="F269" s="86">
        <f>SUM(F263:F268)</f>
        <v>79000</v>
      </c>
      <c r="G269" s="33">
        <f>SUM(G263:G268)</f>
        <v>0</v>
      </c>
      <c r="H269" s="16"/>
      <c r="I269" s="55"/>
      <c r="J269" s="55"/>
    </row>
    <row r="270" spans="1:10" ht="54" customHeight="1" x14ac:dyDescent="0.2">
      <c r="A270" s="26"/>
      <c r="B270" s="115"/>
      <c r="C270" s="40" t="s">
        <v>659</v>
      </c>
      <c r="D270" s="38" t="s">
        <v>98</v>
      </c>
      <c r="E270" s="41" t="s">
        <v>220</v>
      </c>
      <c r="F270" s="89">
        <v>649000</v>
      </c>
      <c r="G270" s="42">
        <v>0</v>
      </c>
      <c r="H270" s="16"/>
      <c r="I270" s="55"/>
      <c r="J270" s="55"/>
    </row>
    <row r="271" spans="1:10" ht="51" x14ac:dyDescent="0.2">
      <c r="A271" s="26">
        <v>207</v>
      </c>
      <c r="B271" s="115"/>
      <c r="C271" s="40" t="s">
        <v>659</v>
      </c>
      <c r="D271" s="38" t="s">
        <v>605</v>
      </c>
      <c r="E271" s="41" t="s">
        <v>604</v>
      </c>
      <c r="F271" s="89">
        <v>30000</v>
      </c>
      <c r="G271" s="42">
        <v>0</v>
      </c>
      <c r="H271" s="16"/>
      <c r="I271" s="55"/>
      <c r="J271" s="55"/>
    </row>
    <row r="272" spans="1:10" ht="46.5" customHeight="1" x14ac:dyDescent="0.2">
      <c r="A272" s="26">
        <v>208</v>
      </c>
      <c r="B272" s="115"/>
      <c r="C272" s="106" t="s">
        <v>18</v>
      </c>
      <c r="D272" s="3" t="s">
        <v>99</v>
      </c>
      <c r="E272" s="4" t="s">
        <v>222</v>
      </c>
      <c r="F272" s="60">
        <v>559557</v>
      </c>
      <c r="G272" s="5">
        <v>405121</v>
      </c>
      <c r="H272" s="16"/>
      <c r="I272" s="55"/>
      <c r="J272" s="55"/>
    </row>
    <row r="273" spans="1:16" ht="19.5" hidden="1" customHeight="1" x14ac:dyDescent="0.2">
      <c r="A273" s="26"/>
      <c r="B273" s="115"/>
      <c r="C273" s="107"/>
      <c r="D273" s="3" t="s">
        <v>390</v>
      </c>
      <c r="E273" s="9" t="s">
        <v>391</v>
      </c>
      <c r="F273" s="60"/>
      <c r="G273" s="5"/>
      <c r="H273" s="16"/>
      <c r="I273" s="55"/>
      <c r="J273" s="55"/>
    </row>
    <row r="274" spans="1:16" ht="28.5" customHeight="1" x14ac:dyDescent="0.2">
      <c r="A274" s="26">
        <v>209</v>
      </c>
      <c r="B274" s="115"/>
      <c r="C274" s="107"/>
      <c r="D274" s="3" t="s">
        <v>103</v>
      </c>
      <c r="E274" s="4" t="s">
        <v>448</v>
      </c>
      <c r="F274" s="60">
        <v>14000</v>
      </c>
      <c r="G274" s="5"/>
      <c r="H274" s="16"/>
      <c r="I274" s="55"/>
      <c r="J274" s="55"/>
    </row>
    <row r="275" spans="1:16" ht="57" hidden="1" customHeight="1" x14ac:dyDescent="0.2">
      <c r="A275" s="26"/>
      <c r="B275" s="115"/>
      <c r="C275" s="107"/>
      <c r="D275" s="3" t="s">
        <v>98</v>
      </c>
      <c r="E275" s="4" t="s">
        <v>220</v>
      </c>
      <c r="F275" s="60"/>
      <c r="G275" s="5"/>
      <c r="H275" s="16"/>
      <c r="I275" s="55"/>
      <c r="J275" s="55"/>
    </row>
    <row r="276" spans="1:16" ht="25.5" hidden="1" x14ac:dyDescent="0.2">
      <c r="A276" s="26">
        <v>210</v>
      </c>
      <c r="B276" s="115"/>
      <c r="C276" s="115"/>
      <c r="D276" s="3" t="s">
        <v>104</v>
      </c>
      <c r="E276" s="4" t="s">
        <v>372</v>
      </c>
      <c r="F276" s="60"/>
      <c r="G276" s="5"/>
      <c r="H276" s="16"/>
      <c r="I276" s="55"/>
      <c r="J276" s="55"/>
    </row>
    <row r="277" spans="1:16" ht="51" x14ac:dyDescent="0.2">
      <c r="A277" s="26"/>
      <c r="B277" s="115"/>
      <c r="C277" s="115"/>
      <c r="D277" s="3" t="s">
        <v>100</v>
      </c>
      <c r="E277" s="4" t="s">
        <v>247</v>
      </c>
      <c r="F277" s="60">
        <v>600</v>
      </c>
      <c r="G277" s="5"/>
      <c r="H277" s="16"/>
      <c r="I277" s="55"/>
      <c r="J277" s="55"/>
    </row>
    <row r="278" spans="1:16" ht="25.5" x14ac:dyDescent="0.2">
      <c r="A278" s="26"/>
      <c r="B278" s="115"/>
      <c r="C278" s="115"/>
      <c r="D278" s="38" t="s">
        <v>463</v>
      </c>
      <c r="E278" s="41" t="s">
        <v>464</v>
      </c>
      <c r="F278" s="85">
        <v>3000</v>
      </c>
      <c r="G278" s="5"/>
      <c r="H278" s="16"/>
      <c r="I278" s="55"/>
      <c r="J278" s="55"/>
    </row>
    <row r="279" spans="1:16" ht="25.5" x14ac:dyDescent="0.2">
      <c r="A279" s="26">
        <v>211</v>
      </c>
      <c r="B279" s="115"/>
      <c r="C279" s="108"/>
      <c r="D279" s="3" t="s">
        <v>104</v>
      </c>
      <c r="E279" s="4" t="s">
        <v>105</v>
      </c>
      <c r="F279" s="60">
        <v>2000</v>
      </c>
      <c r="G279" s="39">
        <v>0</v>
      </c>
      <c r="H279" s="16"/>
      <c r="I279" s="55"/>
      <c r="J279" s="55"/>
      <c r="P279" s="8">
        <v>546</v>
      </c>
    </row>
    <row r="280" spans="1:16" x14ac:dyDescent="0.2">
      <c r="A280" s="26">
        <v>212</v>
      </c>
      <c r="B280" s="115"/>
      <c r="C280" s="109" t="s">
        <v>0</v>
      </c>
      <c r="D280" s="110"/>
      <c r="E280" s="111"/>
      <c r="F280" s="84">
        <f>SUM(F272:F279)</f>
        <v>579157</v>
      </c>
      <c r="G280" s="33">
        <f>SUM(G272:G279)</f>
        <v>405121</v>
      </c>
      <c r="H280" s="16"/>
      <c r="I280" s="55"/>
      <c r="J280" s="55"/>
    </row>
    <row r="281" spans="1:16" ht="36.75" customHeight="1" x14ac:dyDescent="0.2">
      <c r="A281" s="26">
        <v>213</v>
      </c>
      <c r="B281" s="115"/>
      <c r="C281" s="106" t="s">
        <v>19</v>
      </c>
      <c r="D281" s="3" t="s">
        <v>101</v>
      </c>
      <c r="E281" s="9" t="s">
        <v>102</v>
      </c>
      <c r="F281" s="60">
        <v>125472</v>
      </c>
      <c r="G281" s="5">
        <v>87000</v>
      </c>
      <c r="H281" s="16"/>
      <c r="I281" s="55"/>
      <c r="J281" s="55"/>
    </row>
    <row r="282" spans="1:16" ht="45.75" customHeight="1" x14ac:dyDescent="0.2">
      <c r="A282" s="26">
        <v>214</v>
      </c>
      <c r="B282" s="115"/>
      <c r="C282" s="115"/>
      <c r="D282" s="3" t="s">
        <v>99</v>
      </c>
      <c r="E282" s="4" t="s">
        <v>222</v>
      </c>
      <c r="F282" s="60">
        <v>485492</v>
      </c>
      <c r="G282" s="5">
        <v>351616</v>
      </c>
      <c r="H282" s="16"/>
      <c r="I282" s="55"/>
      <c r="J282" s="55"/>
    </row>
    <row r="283" spans="1:16" ht="25.5" x14ac:dyDescent="0.2">
      <c r="A283" s="26">
        <v>215</v>
      </c>
      <c r="B283" s="115"/>
      <c r="C283" s="115"/>
      <c r="D283" s="3" t="s">
        <v>103</v>
      </c>
      <c r="E283" s="9" t="s">
        <v>448</v>
      </c>
      <c r="F283" s="60">
        <v>13000</v>
      </c>
      <c r="G283" s="5"/>
      <c r="H283" s="16"/>
      <c r="I283" s="55"/>
      <c r="J283" s="55"/>
    </row>
    <row r="284" spans="1:16" ht="51" x14ac:dyDescent="0.2">
      <c r="A284" s="26">
        <v>216</v>
      </c>
      <c r="B284" s="115"/>
      <c r="C284" s="115"/>
      <c r="D284" s="3" t="s">
        <v>100</v>
      </c>
      <c r="E284" s="4" t="s">
        <v>247</v>
      </c>
      <c r="F284" s="60">
        <v>600</v>
      </c>
      <c r="G284" s="5"/>
      <c r="H284" s="16"/>
      <c r="I284" s="55"/>
      <c r="J284" s="55"/>
    </row>
    <row r="285" spans="1:16" ht="25.5" hidden="1" x14ac:dyDescent="0.2">
      <c r="A285" s="26"/>
      <c r="B285" s="115"/>
      <c r="C285" s="115"/>
      <c r="D285" s="3" t="s">
        <v>104</v>
      </c>
      <c r="E285" s="4" t="s">
        <v>105</v>
      </c>
      <c r="F285" s="60">
        <v>0</v>
      </c>
      <c r="G285" s="5"/>
      <c r="H285" s="16"/>
      <c r="I285" s="55"/>
      <c r="J285" s="55"/>
    </row>
    <row r="286" spans="1:16" ht="25.5" x14ac:dyDescent="0.2">
      <c r="A286" s="26">
        <v>217</v>
      </c>
      <c r="B286" s="115"/>
      <c r="C286" s="108"/>
      <c r="D286" s="38" t="s">
        <v>463</v>
      </c>
      <c r="E286" s="41" t="s">
        <v>464</v>
      </c>
      <c r="F286" s="85">
        <v>8000</v>
      </c>
      <c r="G286" s="39"/>
      <c r="H286" s="16"/>
      <c r="I286" s="55"/>
      <c r="J286" s="55"/>
    </row>
    <row r="287" spans="1:16" x14ac:dyDescent="0.2">
      <c r="A287" s="26">
        <v>218</v>
      </c>
      <c r="B287" s="115"/>
      <c r="C287" s="109" t="s">
        <v>0</v>
      </c>
      <c r="D287" s="110"/>
      <c r="E287" s="111"/>
      <c r="F287" s="86">
        <f>SUM(F281:F286)</f>
        <v>632564</v>
      </c>
      <c r="G287" s="33">
        <f>SUM(G281:G286)</f>
        <v>438616</v>
      </c>
      <c r="H287" s="16"/>
      <c r="I287" s="55"/>
      <c r="J287" s="55"/>
    </row>
    <row r="288" spans="1:16" ht="74.25" customHeight="1" x14ac:dyDescent="0.2">
      <c r="A288" s="26">
        <v>219</v>
      </c>
      <c r="B288" s="115"/>
      <c r="C288" s="106" t="s">
        <v>20</v>
      </c>
      <c r="D288" s="3" t="s">
        <v>106</v>
      </c>
      <c r="E288" s="4" t="s">
        <v>743</v>
      </c>
      <c r="F288" s="60">
        <v>887313</v>
      </c>
      <c r="G288" s="5">
        <v>652131</v>
      </c>
      <c r="H288" s="16"/>
      <c r="I288" s="55"/>
      <c r="J288" s="55"/>
    </row>
    <row r="289" spans="1:10" ht="25.5" x14ac:dyDescent="0.2">
      <c r="A289" s="26"/>
      <c r="B289" s="115"/>
      <c r="C289" s="107"/>
      <c r="D289" s="3" t="s">
        <v>104</v>
      </c>
      <c r="E289" s="4" t="s">
        <v>105</v>
      </c>
      <c r="F289" s="60">
        <v>8000</v>
      </c>
      <c r="G289" s="5"/>
      <c r="H289" s="16"/>
      <c r="I289" s="55"/>
      <c r="J289" s="55"/>
    </row>
    <row r="290" spans="1:10" ht="29.25" customHeight="1" x14ac:dyDescent="0.2">
      <c r="A290" s="26">
        <v>220</v>
      </c>
      <c r="B290" s="115"/>
      <c r="C290" s="115"/>
      <c r="D290" s="3" t="s">
        <v>103</v>
      </c>
      <c r="E290" s="9" t="s">
        <v>448</v>
      </c>
      <c r="F290" s="60">
        <v>10000</v>
      </c>
      <c r="G290" s="5"/>
      <c r="H290" s="16"/>
      <c r="I290" s="55"/>
      <c r="J290" s="55"/>
    </row>
    <row r="291" spans="1:10" ht="51" hidden="1" x14ac:dyDescent="0.2">
      <c r="A291" s="26">
        <v>221</v>
      </c>
      <c r="B291" s="115"/>
      <c r="C291" s="115"/>
      <c r="D291" s="3" t="s">
        <v>98</v>
      </c>
      <c r="E291" s="4" t="s">
        <v>220</v>
      </c>
      <c r="F291" s="60"/>
      <c r="G291" s="5"/>
      <c r="H291" s="16"/>
      <c r="I291" s="55"/>
      <c r="J291" s="55"/>
    </row>
    <row r="292" spans="1:10" ht="51" x14ac:dyDescent="0.2">
      <c r="A292" s="26">
        <v>222</v>
      </c>
      <c r="B292" s="115"/>
      <c r="C292" s="115"/>
      <c r="D292" s="3" t="s">
        <v>100</v>
      </c>
      <c r="E292" s="4" t="s">
        <v>247</v>
      </c>
      <c r="F292" s="60">
        <v>600</v>
      </c>
      <c r="G292" s="5"/>
      <c r="H292" s="16"/>
      <c r="I292" s="55"/>
      <c r="J292" s="55"/>
    </row>
    <row r="293" spans="1:10" ht="32.25" customHeight="1" x14ac:dyDescent="0.2">
      <c r="A293" s="26">
        <v>223</v>
      </c>
      <c r="B293" s="115"/>
      <c r="C293" s="115"/>
      <c r="D293" s="38" t="s">
        <v>463</v>
      </c>
      <c r="E293" s="41" t="s">
        <v>464</v>
      </c>
      <c r="F293" s="85">
        <v>8000</v>
      </c>
      <c r="G293" s="39">
        <v>0</v>
      </c>
      <c r="H293" s="16"/>
      <c r="I293" s="55"/>
      <c r="J293" s="55"/>
    </row>
    <row r="294" spans="1:10" ht="51" x14ac:dyDescent="0.2">
      <c r="A294" s="26">
        <v>224</v>
      </c>
      <c r="B294" s="115"/>
      <c r="C294" s="108"/>
      <c r="D294" s="3" t="s">
        <v>107</v>
      </c>
      <c r="E294" s="4" t="s">
        <v>224</v>
      </c>
      <c r="F294" s="60">
        <v>80000</v>
      </c>
      <c r="G294" s="5"/>
      <c r="H294" s="16"/>
      <c r="I294" s="55"/>
      <c r="J294" s="55"/>
    </row>
    <row r="295" spans="1:10" x14ac:dyDescent="0.2">
      <c r="A295" s="26">
        <v>225</v>
      </c>
      <c r="B295" s="115"/>
      <c r="C295" s="109" t="s">
        <v>0</v>
      </c>
      <c r="D295" s="110"/>
      <c r="E295" s="111"/>
      <c r="F295" s="84">
        <f>SUM(F288:F294)</f>
        <v>993913</v>
      </c>
      <c r="G295" s="33">
        <f>SUM(G288:G294)</f>
        <v>652131</v>
      </c>
      <c r="H295" s="16"/>
      <c r="I295" s="55"/>
      <c r="J295" s="55"/>
    </row>
    <row r="296" spans="1:10" ht="36" customHeight="1" x14ac:dyDescent="0.2">
      <c r="A296" s="26">
        <v>226</v>
      </c>
      <c r="B296" s="115"/>
      <c r="C296" s="106" t="s">
        <v>225</v>
      </c>
      <c r="D296" s="3" t="s">
        <v>101</v>
      </c>
      <c r="E296" s="9" t="s">
        <v>102</v>
      </c>
      <c r="F296" s="60">
        <v>30656</v>
      </c>
      <c r="G296" s="5">
        <v>25112</v>
      </c>
      <c r="H296" s="16"/>
      <c r="I296" s="55"/>
      <c r="J296" s="55"/>
    </row>
    <row r="297" spans="1:10" ht="38.25" x14ac:dyDescent="0.2">
      <c r="A297" s="26">
        <v>227</v>
      </c>
      <c r="B297" s="115"/>
      <c r="C297" s="120"/>
      <c r="D297" s="3" t="s">
        <v>99</v>
      </c>
      <c r="E297" s="4" t="s">
        <v>222</v>
      </c>
      <c r="F297" s="60">
        <v>515887</v>
      </c>
      <c r="G297" s="5">
        <v>408068</v>
      </c>
      <c r="H297" s="16"/>
      <c r="I297" s="55"/>
      <c r="J297" s="55"/>
    </row>
    <row r="298" spans="1:10" ht="25.5" x14ac:dyDescent="0.2">
      <c r="A298" s="26"/>
      <c r="B298" s="115"/>
      <c r="C298" s="120"/>
      <c r="D298" s="3" t="s">
        <v>104</v>
      </c>
      <c r="E298" s="4" t="s">
        <v>105</v>
      </c>
      <c r="F298" s="60">
        <v>8000</v>
      </c>
      <c r="G298" s="5"/>
      <c r="H298" s="16"/>
      <c r="I298" s="55"/>
      <c r="J298" s="55"/>
    </row>
    <row r="299" spans="1:10" ht="25.5" x14ac:dyDescent="0.2">
      <c r="A299" s="26">
        <v>228</v>
      </c>
      <c r="B299" s="115"/>
      <c r="C299" s="120"/>
      <c r="D299" s="3" t="s">
        <v>103</v>
      </c>
      <c r="E299" s="9" t="s">
        <v>448</v>
      </c>
      <c r="F299" s="60">
        <v>16000</v>
      </c>
      <c r="G299" s="5"/>
      <c r="H299" s="16"/>
      <c r="I299" s="55"/>
      <c r="J299" s="55"/>
    </row>
    <row r="300" spans="1:10" ht="76.5" x14ac:dyDescent="0.2">
      <c r="A300" s="26"/>
      <c r="B300" s="115"/>
      <c r="C300" s="120"/>
      <c r="D300" s="3" t="s">
        <v>108</v>
      </c>
      <c r="E300" s="4" t="s">
        <v>226</v>
      </c>
      <c r="F300" s="60">
        <v>600</v>
      </c>
      <c r="G300" s="5"/>
      <c r="H300" s="16"/>
      <c r="I300" s="55"/>
      <c r="J300" s="55"/>
    </row>
    <row r="301" spans="1:10" ht="25.5" x14ac:dyDescent="0.2">
      <c r="A301" s="26"/>
      <c r="B301" s="115"/>
      <c r="C301" s="120"/>
      <c r="D301" s="38" t="s">
        <v>463</v>
      </c>
      <c r="E301" s="41" t="s">
        <v>464</v>
      </c>
      <c r="F301" s="85">
        <v>7000</v>
      </c>
      <c r="G301" s="39"/>
      <c r="H301" s="16"/>
      <c r="I301" s="55"/>
      <c r="J301" s="55"/>
    </row>
    <row r="302" spans="1:10" ht="51" x14ac:dyDescent="0.2">
      <c r="A302" s="26">
        <v>230</v>
      </c>
      <c r="B302" s="115"/>
      <c r="C302" s="112"/>
      <c r="D302" s="3" t="s">
        <v>107</v>
      </c>
      <c r="E302" s="4" t="s">
        <v>343</v>
      </c>
      <c r="F302" s="60">
        <v>4000</v>
      </c>
      <c r="G302" s="5"/>
      <c r="H302" s="16"/>
      <c r="I302" s="55"/>
      <c r="J302" s="55"/>
    </row>
    <row r="303" spans="1:10" x14ac:dyDescent="0.2">
      <c r="A303" s="26">
        <v>231</v>
      </c>
      <c r="B303" s="115"/>
      <c r="C303" s="139" t="s">
        <v>0</v>
      </c>
      <c r="D303" s="140"/>
      <c r="E303" s="141"/>
      <c r="F303" s="90">
        <f>SUM(F296:F302)</f>
        <v>582143</v>
      </c>
      <c r="G303" s="59">
        <f>SUM(G296:G302)</f>
        <v>433180</v>
      </c>
      <c r="H303" s="16"/>
      <c r="I303" s="55"/>
      <c r="J303" s="55"/>
    </row>
    <row r="304" spans="1:10" ht="33" customHeight="1" x14ac:dyDescent="0.2">
      <c r="A304" s="26">
        <v>232</v>
      </c>
      <c r="B304" s="115"/>
      <c r="C304" s="106" t="s">
        <v>227</v>
      </c>
      <c r="D304" s="3" t="s">
        <v>101</v>
      </c>
      <c r="E304" s="9" t="s">
        <v>102</v>
      </c>
      <c r="F304" s="60">
        <v>66699</v>
      </c>
      <c r="G304" s="5">
        <v>39278</v>
      </c>
      <c r="H304" s="16"/>
      <c r="I304" s="55"/>
      <c r="J304" s="55"/>
    </row>
    <row r="305" spans="1:10" ht="44.25" customHeight="1" x14ac:dyDescent="0.2">
      <c r="A305" s="26"/>
      <c r="B305" s="115"/>
      <c r="C305" s="107"/>
      <c r="D305" s="3" t="s">
        <v>99</v>
      </c>
      <c r="E305" s="4" t="s">
        <v>222</v>
      </c>
      <c r="F305" s="60">
        <v>447544</v>
      </c>
      <c r="G305" s="5">
        <v>332835</v>
      </c>
      <c r="H305" s="16"/>
      <c r="I305" s="55"/>
      <c r="J305" s="55"/>
    </row>
    <row r="306" spans="1:10" ht="59.25" hidden="1" customHeight="1" x14ac:dyDescent="0.2">
      <c r="A306" s="26"/>
      <c r="B306" s="115"/>
      <c r="C306" s="107"/>
      <c r="D306" s="3" t="s">
        <v>107</v>
      </c>
      <c r="E306" s="4" t="s">
        <v>343</v>
      </c>
      <c r="F306" s="60"/>
      <c r="G306" s="5"/>
      <c r="H306" s="16"/>
      <c r="I306" s="55"/>
      <c r="J306" s="55"/>
    </row>
    <row r="307" spans="1:10" ht="25.5" hidden="1" x14ac:dyDescent="0.2">
      <c r="A307" s="26">
        <v>233</v>
      </c>
      <c r="B307" s="115"/>
      <c r="C307" s="107"/>
      <c r="D307" s="3" t="s">
        <v>104</v>
      </c>
      <c r="E307" s="4" t="s">
        <v>105</v>
      </c>
      <c r="F307" s="60"/>
      <c r="G307" s="5"/>
      <c r="H307" s="16"/>
      <c r="I307" s="55"/>
      <c r="J307" s="55"/>
    </row>
    <row r="308" spans="1:10" ht="25.5" x14ac:dyDescent="0.2">
      <c r="A308" s="26">
        <v>234</v>
      </c>
      <c r="B308" s="115"/>
      <c r="C308" s="107"/>
      <c r="D308" s="3" t="s">
        <v>103</v>
      </c>
      <c r="E308" s="9" t="s">
        <v>448</v>
      </c>
      <c r="F308" s="60">
        <v>15000</v>
      </c>
      <c r="G308" s="5"/>
      <c r="H308" s="16"/>
      <c r="I308" s="55"/>
      <c r="J308" s="55"/>
    </row>
    <row r="309" spans="1:10" ht="51" x14ac:dyDescent="0.2">
      <c r="A309" s="26"/>
      <c r="B309" s="115"/>
      <c r="C309" s="107"/>
      <c r="D309" s="3" t="s">
        <v>100</v>
      </c>
      <c r="E309" s="4" t="s">
        <v>247</v>
      </c>
      <c r="F309" s="60">
        <v>600</v>
      </c>
      <c r="G309" s="5"/>
      <c r="H309" s="16"/>
      <c r="I309" s="55"/>
      <c r="J309" s="55"/>
    </row>
    <row r="310" spans="1:10" ht="25.5" x14ac:dyDescent="0.2">
      <c r="A310" s="26"/>
      <c r="B310" s="115"/>
      <c r="C310" s="107"/>
      <c r="D310" s="38" t="s">
        <v>463</v>
      </c>
      <c r="E310" s="41" t="s">
        <v>464</v>
      </c>
      <c r="F310" s="85">
        <v>8000</v>
      </c>
      <c r="G310" s="39">
        <v>0</v>
      </c>
      <c r="H310" s="16"/>
      <c r="I310" s="55"/>
      <c r="J310" s="55"/>
    </row>
    <row r="311" spans="1:10" ht="51" x14ac:dyDescent="0.2">
      <c r="A311" s="26">
        <v>235</v>
      </c>
      <c r="B311" s="115"/>
      <c r="C311" s="115"/>
      <c r="D311" s="3" t="s">
        <v>107</v>
      </c>
      <c r="E311" s="4" t="s">
        <v>343</v>
      </c>
      <c r="F311" s="60">
        <v>8300</v>
      </c>
      <c r="G311" s="5"/>
      <c r="H311" s="16"/>
      <c r="I311" s="55"/>
      <c r="J311" s="55"/>
    </row>
    <row r="312" spans="1:10" x14ac:dyDescent="0.2">
      <c r="A312" s="26">
        <v>236</v>
      </c>
      <c r="B312" s="115"/>
      <c r="C312" s="139" t="s">
        <v>0</v>
      </c>
      <c r="D312" s="140"/>
      <c r="E312" s="141"/>
      <c r="F312" s="90">
        <f>SUM(F304:F311)</f>
        <v>546143</v>
      </c>
      <c r="G312" s="59">
        <f>SUM(G304:G311)</f>
        <v>372113</v>
      </c>
      <c r="H312" s="16"/>
      <c r="I312" s="55"/>
      <c r="J312" s="55"/>
    </row>
    <row r="313" spans="1:10" ht="47.25" customHeight="1" x14ac:dyDescent="0.2">
      <c r="A313" s="26">
        <v>237</v>
      </c>
      <c r="B313" s="115"/>
      <c r="C313" s="106" t="s">
        <v>21</v>
      </c>
      <c r="D313" s="3" t="s">
        <v>99</v>
      </c>
      <c r="E313" s="9" t="s">
        <v>222</v>
      </c>
      <c r="F313" s="60">
        <v>540821</v>
      </c>
      <c r="G313" s="5">
        <v>340000</v>
      </c>
      <c r="H313" s="16"/>
      <c r="I313" s="55"/>
      <c r="J313" s="55"/>
    </row>
    <row r="314" spans="1:10" hidden="1" x14ac:dyDescent="0.2">
      <c r="A314" s="26"/>
      <c r="B314" s="115"/>
      <c r="C314" s="107"/>
      <c r="D314" s="3" t="s">
        <v>390</v>
      </c>
      <c r="E314" s="9" t="s">
        <v>391</v>
      </c>
      <c r="F314" s="60"/>
      <c r="G314" s="5"/>
      <c r="H314" s="16"/>
      <c r="I314" s="55"/>
      <c r="J314" s="55"/>
    </row>
    <row r="315" spans="1:10" ht="33.75" customHeight="1" x14ac:dyDescent="0.2">
      <c r="A315" s="26">
        <v>238</v>
      </c>
      <c r="B315" s="115"/>
      <c r="C315" s="107"/>
      <c r="D315" s="3" t="s">
        <v>103</v>
      </c>
      <c r="E315" s="9" t="s">
        <v>448</v>
      </c>
      <c r="F315" s="60">
        <v>10000</v>
      </c>
      <c r="G315" s="5"/>
      <c r="H315" s="16"/>
      <c r="I315" s="55"/>
      <c r="J315" s="55"/>
    </row>
    <row r="316" spans="1:10" ht="51" x14ac:dyDescent="0.2">
      <c r="A316" s="26">
        <v>239</v>
      </c>
      <c r="B316" s="115"/>
      <c r="C316" s="107"/>
      <c r="D316" s="3" t="s">
        <v>100</v>
      </c>
      <c r="E316" s="9" t="s">
        <v>221</v>
      </c>
      <c r="F316" s="60">
        <v>600</v>
      </c>
      <c r="G316" s="5"/>
      <c r="H316" s="16"/>
      <c r="I316" s="55"/>
      <c r="J316" s="55"/>
    </row>
    <row r="317" spans="1:10" ht="25.5" x14ac:dyDescent="0.2">
      <c r="A317" s="26"/>
      <c r="B317" s="115"/>
      <c r="C317" s="107"/>
      <c r="D317" s="38" t="s">
        <v>463</v>
      </c>
      <c r="E317" s="41" t="s">
        <v>464</v>
      </c>
      <c r="F317" s="85">
        <v>9000</v>
      </c>
      <c r="G317" s="39">
        <v>0</v>
      </c>
      <c r="H317" s="16"/>
      <c r="I317" s="55"/>
      <c r="J317" s="55"/>
    </row>
    <row r="318" spans="1:10" ht="51" x14ac:dyDescent="0.2">
      <c r="A318" s="26">
        <v>240</v>
      </c>
      <c r="B318" s="115"/>
      <c r="C318" s="107"/>
      <c r="D318" s="3" t="s">
        <v>107</v>
      </c>
      <c r="E318" s="4" t="s">
        <v>224</v>
      </c>
      <c r="F318" s="60">
        <v>36000</v>
      </c>
      <c r="G318" s="5"/>
      <c r="H318" s="16"/>
      <c r="I318" s="55"/>
      <c r="J318" s="55"/>
    </row>
    <row r="319" spans="1:10" ht="25.5" hidden="1" x14ac:dyDescent="0.2">
      <c r="A319" s="26">
        <v>241</v>
      </c>
      <c r="B319" s="115"/>
      <c r="C319" s="108"/>
      <c r="D319" s="3" t="s">
        <v>104</v>
      </c>
      <c r="E319" s="4" t="s">
        <v>105</v>
      </c>
      <c r="F319" s="60"/>
      <c r="G319" s="5"/>
      <c r="H319" s="16"/>
      <c r="I319" s="55"/>
      <c r="J319" s="55"/>
    </row>
    <row r="320" spans="1:10" x14ac:dyDescent="0.2">
      <c r="A320" s="26">
        <v>242</v>
      </c>
      <c r="B320" s="115"/>
      <c r="C320" s="139" t="s">
        <v>0</v>
      </c>
      <c r="D320" s="140"/>
      <c r="E320" s="141"/>
      <c r="F320" s="90">
        <f>SUM(F313:F319)</f>
        <v>596421</v>
      </c>
      <c r="G320" s="59">
        <f>SUM(G313:G319)</f>
        <v>340000</v>
      </c>
      <c r="H320" s="16"/>
      <c r="I320" s="55"/>
      <c r="J320" s="55"/>
    </row>
    <row r="321" spans="1:10" ht="38.25" x14ac:dyDescent="0.2">
      <c r="A321" s="26">
        <v>243</v>
      </c>
      <c r="B321" s="115"/>
      <c r="C321" s="106" t="s">
        <v>22</v>
      </c>
      <c r="D321" s="38" t="s">
        <v>99</v>
      </c>
      <c r="E321" s="37" t="s">
        <v>555</v>
      </c>
      <c r="F321" s="60">
        <v>121242</v>
      </c>
      <c r="G321" s="5">
        <v>82648</v>
      </c>
      <c r="H321" s="16"/>
      <c r="I321" s="55"/>
      <c r="J321" s="55"/>
    </row>
    <row r="322" spans="1:10" ht="25.5" x14ac:dyDescent="0.2">
      <c r="A322" s="26">
        <v>244</v>
      </c>
      <c r="B322" s="115"/>
      <c r="C322" s="115"/>
      <c r="D322" s="38" t="s">
        <v>463</v>
      </c>
      <c r="E322" s="41" t="s">
        <v>464</v>
      </c>
      <c r="F322" s="85">
        <v>2000</v>
      </c>
      <c r="G322" s="39"/>
      <c r="H322" s="16"/>
      <c r="I322" s="55"/>
      <c r="J322" s="55"/>
    </row>
    <row r="323" spans="1:10" ht="51" hidden="1" x14ac:dyDescent="0.2">
      <c r="A323" s="26">
        <v>245</v>
      </c>
      <c r="B323" s="115"/>
      <c r="C323" s="115"/>
      <c r="D323" s="3" t="s">
        <v>100</v>
      </c>
      <c r="E323" s="4" t="s">
        <v>247</v>
      </c>
      <c r="F323" s="60">
        <v>0</v>
      </c>
      <c r="G323" s="5"/>
      <c r="H323" s="16"/>
      <c r="I323" s="55"/>
      <c r="J323" s="55"/>
    </row>
    <row r="324" spans="1:10" ht="57.75" hidden="1" customHeight="1" x14ac:dyDescent="0.2">
      <c r="A324" s="26">
        <v>246</v>
      </c>
      <c r="B324" s="115"/>
      <c r="C324" s="108"/>
      <c r="D324" s="38" t="s">
        <v>101</v>
      </c>
      <c r="E324" s="37" t="s">
        <v>342</v>
      </c>
      <c r="F324" s="85"/>
      <c r="G324" s="39"/>
      <c r="H324" s="16"/>
      <c r="I324" s="55"/>
      <c r="J324" s="55"/>
    </row>
    <row r="325" spans="1:10" x14ac:dyDescent="0.2">
      <c r="A325" s="26">
        <v>247</v>
      </c>
      <c r="B325" s="115"/>
      <c r="C325" s="139" t="s">
        <v>0</v>
      </c>
      <c r="D325" s="140"/>
      <c r="E325" s="141"/>
      <c r="F325" s="90">
        <f>SUM(F321:F324)</f>
        <v>123242</v>
      </c>
      <c r="G325" s="59">
        <f>SUM(G321:G324)</f>
        <v>82648</v>
      </c>
      <c r="H325" s="16"/>
      <c r="I325" s="55"/>
      <c r="J325" s="55"/>
    </row>
    <row r="326" spans="1:10" ht="38.25" hidden="1" x14ac:dyDescent="0.2">
      <c r="A326" s="26">
        <v>248</v>
      </c>
      <c r="B326" s="115"/>
      <c r="C326" s="40" t="s">
        <v>22</v>
      </c>
      <c r="D326" s="38" t="s">
        <v>99</v>
      </c>
      <c r="E326" s="37" t="s">
        <v>222</v>
      </c>
      <c r="F326" s="89"/>
      <c r="G326" s="42"/>
      <c r="H326" s="16"/>
      <c r="I326" s="55"/>
      <c r="J326" s="55"/>
    </row>
    <row r="327" spans="1:10" ht="51" hidden="1" x14ac:dyDescent="0.2">
      <c r="A327" s="26">
        <v>249</v>
      </c>
      <c r="B327" s="115"/>
      <c r="C327" s="106" t="s">
        <v>23</v>
      </c>
      <c r="D327" s="3" t="s">
        <v>106</v>
      </c>
      <c r="E327" s="4" t="s">
        <v>223</v>
      </c>
      <c r="F327" s="60"/>
      <c r="G327" s="5"/>
      <c r="H327" s="16"/>
      <c r="I327" s="55"/>
      <c r="J327" s="55"/>
    </row>
    <row r="328" spans="1:10" ht="25.5" hidden="1" x14ac:dyDescent="0.2">
      <c r="A328" s="26"/>
      <c r="B328" s="115"/>
      <c r="C328" s="107"/>
      <c r="D328" s="3" t="s">
        <v>103</v>
      </c>
      <c r="E328" s="9" t="s">
        <v>248</v>
      </c>
      <c r="F328" s="60"/>
      <c r="G328" s="5"/>
      <c r="H328" s="16"/>
      <c r="I328" s="55"/>
      <c r="J328" s="55"/>
    </row>
    <row r="329" spans="1:10" ht="51" hidden="1" x14ac:dyDescent="0.2">
      <c r="A329" s="26">
        <v>250</v>
      </c>
      <c r="B329" s="115"/>
      <c r="C329" s="107"/>
      <c r="D329" s="3" t="s">
        <v>100</v>
      </c>
      <c r="E329" s="4" t="s">
        <v>247</v>
      </c>
      <c r="F329" s="60"/>
      <c r="G329" s="5"/>
      <c r="H329" s="16"/>
      <c r="I329" s="55"/>
      <c r="J329" s="55"/>
    </row>
    <row r="330" spans="1:10" ht="96" hidden="1" customHeight="1" x14ac:dyDescent="0.2">
      <c r="A330" s="26">
        <v>251</v>
      </c>
      <c r="B330" s="115"/>
      <c r="C330" s="107"/>
      <c r="D330" s="3" t="s">
        <v>108</v>
      </c>
      <c r="E330" s="4" t="s">
        <v>226</v>
      </c>
      <c r="F330" s="83"/>
      <c r="G330" s="10"/>
      <c r="H330" s="16"/>
      <c r="I330" s="55"/>
      <c r="J330" s="55"/>
    </row>
    <row r="331" spans="1:10" ht="77.25" hidden="1" customHeight="1" x14ac:dyDescent="0.2">
      <c r="A331" s="26"/>
      <c r="B331" s="115"/>
      <c r="C331" s="115"/>
      <c r="D331" s="3" t="s">
        <v>107</v>
      </c>
      <c r="E331" s="4" t="s">
        <v>314</v>
      </c>
      <c r="F331" s="60"/>
      <c r="G331" s="5"/>
      <c r="H331" s="16"/>
      <c r="I331" s="55"/>
      <c r="J331" s="55"/>
    </row>
    <row r="332" spans="1:10" ht="54.75" hidden="1" customHeight="1" x14ac:dyDescent="0.2">
      <c r="A332" s="26">
        <v>252</v>
      </c>
      <c r="B332" s="115"/>
      <c r="C332" s="108"/>
      <c r="D332" s="38" t="s">
        <v>101</v>
      </c>
      <c r="E332" s="37" t="s">
        <v>342</v>
      </c>
      <c r="F332" s="85"/>
      <c r="G332" s="39"/>
      <c r="H332" s="16"/>
      <c r="I332" s="55"/>
      <c r="J332" s="55"/>
    </row>
    <row r="333" spans="1:10" hidden="1" x14ac:dyDescent="0.2">
      <c r="A333" s="26">
        <v>253</v>
      </c>
      <c r="B333" s="115"/>
      <c r="C333" s="154" t="s">
        <v>0</v>
      </c>
      <c r="D333" s="155"/>
      <c r="E333" s="156"/>
      <c r="F333" s="91">
        <f>SUM(F327:F332)</f>
        <v>0</v>
      </c>
      <c r="G333" s="34">
        <f>SUM(G327:G332)</f>
        <v>0</v>
      </c>
      <c r="H333" s="16"/>
      <c r="I333" s="55"/>
      <c r="J333" s="55"/>
    </row>
    <row r="334" spans="1:10" ht="51" hidden="1" x14ac:dyDescent="0.2">
      <c r="A334" s="26">
        <v>254</v>
      </c>
      <c r="B334" s="115"/>
      <c r="C334" s="106" t="s">
        <v>24</v>
      </c>
      <c r="D334" s="3" t="s">
        <v>106</v>
      </c>
      <c r="E334" s="4" t="s">
        <v>223</v>
      </c>
      <c r="F334" s="60"/>
      <c r="G334" s="5"/>
      <c r="H334" s="16"/>
      <c r="I334" s="55"/>
      <c r="J334" s="55"/>
    </row>
    <row r="335" spans="1:10" ht="25.5" hidden="1" x14ac:dyDescent="0.2">
      <c r="A335" s="26"/>
      <c r="B335" s="115"/>
      <c r="C335" s="107"/>
      <c r="D335" s="3" t="s">
        <v>103</v>
      </c>
      <c r="E335" s="9" t="s">
        <v>248</v>
      </c>
      <c r="F335" s="60"/>
      <c r="G335" s="5"/>
      <c r="H335" s="16"/>
      <c r="I335" s="55"/>
      <c r="J335" s="55"/>
    </row>
    <row r="336" spans="1:10" ht="51" hidden="1" x14ac:dyDescent="0.2">
      <c r="A336" s="26"/>
      <c r="B336" s="115"/>
      <c r="C336" s="107"/>
      <c r="D336" s="3" t="s">
        <v>100</v>
      </c>
      <c r="E336" s="4" t="s">
        <v>247</v>
      </c>
      <c r="F336" s="60"/>
      <c r="G336" s="5"/>
      <c r="H336" s="16"/>
      <c r="I336" s="55"/>
      <c r="J336" s="55"/>
    </row>
    <row r="337" spans="1:10" ht="25.5" hidden="1" x14ac:dyDescent="0.2">
      <c r="A337" s="26">
        <v>255</v>
      </c>
      <c r="B337" s="115"/>
      <c r="C337" s="112"/>
      <c r="D337" s="38" t="s">
        <v>101</v>
      </c>
      <c r="E337" s="37" t="s">
        <v>342</v>
      </c>
      <c r="F337" s="85"/>
      <c r="G337" s="39"/>
      <c r="H337" s="16"/>
      <c r="I337" s="55"/>
      <c r="J337" s="55"/>
    </row>
    <row r="338" spans="1:10" hidden="1" x14ac:dyDescent="0.2">
      <c r="A338" s="26">
        <v>256</v>
      </c>
      <c r="B338" s="115"/>
      <c r="C338" s="109" t="s">
        <v>0</v>
      </c>
      <c r="D338" s="110"/>
      <c r="E338" s="111"/>
      <c r="F338" s="84">
        <f>SUM(F334:F337)</f>
        <v>0</v>
      </c>
      <c r="G338" s="33">
        <f>SUM(G334:G337)</f>
        <v>0</v>
      </c>
      <c r="H338" s="16"/>
      <c r="I338" s="55"/>
      <c r="J338" s="55"/>
    </row>
    <row r="339" spans="1:10" ht="51" hidden="1" x14ac:dyDescent="0.2">
      <c r="A339" s="26">
        <v>257</v>
      </c>
      <c r="B339" s="115"/>
      <c r="C339" s="106" t="s">
        <v>25</v>
      </c>
      <c r="D339" s="3" t="s">
        <v>106</v>
      </c>
      <c r="E339" s="4" t="s">
        <v>223</v>
      </c>
      <c r="F339" s="60"/>
      <c r="G339" s="5"/>
      <c r="H339" s="16"/>
      <c r="I339" s="55"/>
      <c r="J339" s="55"/>
    </row>
    <row r="340" spans="1:10" ht="51" hidden="1" x14ac:dyDescent="0.2">
      <c r="A340" s="26">
        <v>258</v>
      </c>
      <c r="B340" s="115"/>
      <c r="C340" s="108"/>
      <c r="D340" s="3" t="s">
        <v>100</v>
      </c>
      <c r="E340" s="4" t="s">
        <v>221</v>
      </c>
      <c r="F340" s="60"/>
      <c r="G340" s="5">
        <v>0</v>
      </c>
      <c r="H340" s="16"/>
      <c r="I340" s="55"/>
      <c r="J340" s="55"/>
    </row>
    <row r="341" spans="1:10" ht="12.75" hidden="1" customHeight="1" x14ac:dyDescent="0.2">
      <c r="A341" s="26">
        <v>259</v>
      </c>
      <c r="B341" s="115"/>
      <c r="C341" s="144" t="s">
        <v>0</v>
      </c>
      <c r="D341" s="145"/>
      <c r="E341" s="146"/>
      <c r="F341" s="88">
        <f>SUM(F339:F340)</f>
        <v>0</v>
      </c>
      <c r="G341" s="10">
        <f>SUM(G339:G340)</f>
        <v>0</v>
      </c>
      <c r="H341" s="16"/>
      <c r="I341" s="55"/>
      <c r="J341" s="55"/>
    </row>
    <row r="342" spans="1:10" ht="42.75" customHeight="1" x14ac:dyDescent="0.2">
      <c r="A342" s="26">
        <v>260</v>
      </c>
      <c r="B342" s="115"/>
      <c r="C342" s="106" t="s">
        <v>373</v>
      </c>
      <c r="D342" s="3" t="s">
        <v>101</v>
      </c>
      <c r="E342" s="9" t="s">
        <v>673</v>
      </c>
      <c r="F342" s="60">
        <v>455230</v>
      </c>
      <c r="G342" s="5">
        <v>373064</v>
      </c>
      <c r="H342" s="16"/>
      <c r="I342" s="55"/>
      <c r="J342" s="55"/>
    </row>
    <row r="343" spans="1:10" ht="30.75" customHeight="1" x14ac:dyDescent="0.2">
      <c r="A343" s="26"/>
      <c r="B343" s="115"/>
      <c r="C343" s="107"/>
      <c r="D343" s="38" t="s">
        <v>463</v>
      </c>
      <c r="E343" s="41" t="s">
        <v>464</v>
      </c>
      <c r="F343" s="85">
        <v>1000</v>
      </c>
      <c r="G343" s="39"/>
      <c r="H343" s="16"/>
      <c r="I343" s="55"/>
      <c r="J343" s="55"/>
    </row>
    <row r="344" spans="1:10" ht="51" x14ac:dyDescent="0.2">
      <c r="A344" s="26">
        <v>261</v>
      </c>
      <c r="B344" s="115"/>
      <c r="C344" s="108"/>
      <c r="D344" s="3" t="s">
        <v>100</v>
      </c>
      <c r="E344" s="4" t="s">
        <v>247</v>
      </c>
      <c r="F344" s="60">
        <v>300</v>
      </c>
      <c r="G344" s="5"/>
      <c r="H344" s="16"/>
      <c r="I344" s="55"/>
      <c r="J344" s="55"/>
    </row>
    <row r="345" spans="1:10" x14ac:dyDescent="0.2">
      <c r="A345" s="26">
        <v>262</v>
      </c>
      <c r="B345" s="115"/>
      <c r="C345" s="109" t="s">
        <v>0</v>
      </c>
      <c r="D345" s="110"/>
      <c r="E345" s="111"/>
      <c r="F345" s="84">
        <f>SUM(F342:F344)</f>
        <v>456530</v>
      </c>
      <c r="G345" s="33">
        <f>SUM(G342:G344)</f>
        <v>373064</v>
      </c>
      <c r="H345" s="16"/>
      <c r="I345" s="55"/>
      <c r="J345" s="55"/>
    </row>
    <row r="346" spans="1:10" ht="30.75" customHeight="1" x14ac:dyDescent="0.2">
      <c r="A346" s="26">
        <v>263</v>
      </c>
      <c r="B346" s="115"/>
      <c r="C346" s="147" t="s">
        <v>449</v>
      </c>
      <c r="D346" s="38" t="s">
        <v>101</v>
      </c>
      <c r="E346" s="37" t="s">
        <v>342</v>
      </c>
      <c r="F346" s="60">
        <v>994522</v>
      </c>
      <c r="G346" s="5">
        <v>800489</v>
      </c>
      <c r="H346" s="16"/>
      <c r="I346" s="55"/>
      <c r="J346" s="55"/>
    </row>
    <row r="347" spans="1:10" ht="30.75" customHeight="1" x14ac:dyDescent="0.2">
      <c r="A347" s="26"/>
      <c r="B347" s="115"/>
      <c r="C347" s="148"/>
      <c r="D347" s="38" t="s">
        <v>463</v>
      </c>
      <c r="E347" s="41" t="s">
        <v>464</v>
      </c>
      <c r="F347" s="85">
        <v>3000</v>
      </c>
      <c r="G347" s="39"/>
      <c r="H347" s="16"/>
      <c r="I347" s="55"/>
      <c r="J347" s="55"/>
    </row>
    <row r="348" spans="1:10" ht="30" customHeight="1" x14ac:dyDescent="0.2">
      <c r="A348" s="26"/>
      <c r="B348" s="115"/>
      <c r="C348" s="112"/>
      <c r="D348" s="3" t="s">
        <v>104</v>
      </c>
      <c r="E348" s="4" t="s">
        <v>105</v>
      </c>
      <c r="F348" s="60">
        <v>19500</v>
      </c>
      <c r="G348" s="5"/>
      <c r="H348" s="16"/>
      <c r="I348" s="55"/>
      <c r="J348" s="55"/>
    </row>
    <row r="349" spans="1:10" ht="16.5" customHeight="1" x14ac:dyDescent="0.2">
      <c r="A349" s="26"/>
      <c r="B349" s="115"/>
      <c r="C349" s="109" t="s">
        <v>0</v>
      </c>
      <c r="D349" s="110"/>
      <c r="E349" s="111"/>
      <c r="F349" s="84">
        <f>SUM(F346:F348)</f>
        <v>1017022</v>
      </c>
      <c r="G349" s="33">
        <f>SUM(G346:G348)</f>
        <v>800489</v>
      </c>
      <c r="H349" s="16"/>
      <c r="I349" s="55"/>
      <c r="J349" s="55"/>
    </row>
    <row r="350" spans="1:10" ht="38.25" x14ac:dyDescent="0.2">
      <c r="A350" s="26">
        <v>264</v>
      </c>
      <c r="B350" s="115"/>
      <c r="C350" s="106" t="s">
        <v>26</v>
      </c>
      <c r="D350" s="3" t="s">
        <v>109</v>
      </c>
      <c r="E350" s="9" t="s">
        <v>110</v>
      </c>
      <c r="F350" s="60">
        <v>940909</v>
      </c>
      <c r="G350" s="5">
        <v>831520</v>
      </c>
      <c r="H350" s="16"/>
      <c r="I350" s="55"/>
      <c r="J350" s="55"/>
    </row>
    <row r="351" spans="1:10" ht="30" customHeight="1" x14ac:dyDescent="0.2">
      <c r="A351" s="26">
        <v>265</v>
      </c>
      <c r="B351" s="115"/>
      <c r="C351" s="107"/>
      <c r="D351" s="38" t="s">
        <v>463</v>
      </c>
      <c r="E351" s="41" t="s">
        <v>464</v>
      </c>
      <c r="F351" s="85">
        <v>12000</v>
      </c>
      <c r="G351" s="39"/>
      <c r="H351" s="16"/>
      <c r="I351" s="55"/>
      <c r="J351" s="55"/>
    </row>
    <row r="352" spans="1:10" ht="123" hidden="1" customHeight="1" x14ac:dyDescent="0.2">
      <c r="A352" s="26">
        <v>266</v>
      </c>
      <c r="B352" s="115"/>
      <c r="C352" s="107"/>
      <c r="D352" s="3" t="s">
        <v>107</v>
      </c>
      <c r="E352" s="4" t="s">
        <v>308</v>
      </c>
      <c r="F352" s="60"/>
      <c r="G352" s="5"/>
      <c r="H352" s="16"/>
      <c r="I352" s="55"/>
      <c r="J352" s="55"/>
    </row>
    <row r="353" spans="1:10" ht="51" x14ac:dyDescent="0.2">
      <c r="A353" s="26">
        <v>267</v>
      </c>
      <c r="B353" s="115"/>
      <c r="C353" s="108"/>
      <c r="D353" s="3" t="s">
        <v>98</v>
      </c>
      <c r="E353" s="4" t="s">
        <v>220</v>
      </c>
      <c r="F353" s="60">
        <v>200</v>
      </c>
      <c r="G353" s="5"/>
      <c r="H353" s="16"/>
      <c r="I353" s="55"/>
      <c r="J353" s="55"/>
    </row>
    <row r="354" spans="1:10" x14ac:dyDescent="0.2">
      <c r="A354" s="26">
        <v>268</v>
      </c>
      <c r="B354" s="115"/>
      <c r="C354" s="109" t="s">
        <v>0</v>
      </c>
      <c r="D354" s="110"/>
      <c r="E354" s="111"/>
      <c r="F354" s="84">
        <f>SUM(F350:F353)</f>
        <v>953109</v>
      </c>
      <c r="G354" s="33">
        <f>SUM(G350:G353)</f>
        <v>831520</v>
      </c>
      <c r="H354" s="16"/>
      <c r="I354" s="55"/>
      <c r="J354" s="55"/>
    </row>
    <row r="355" spans="1:10" ht="38.25" x14ac:dyDescent="0.2">
      <c r="A355" s="26">
        <v>269</v>
      </c>
      <c r="B355" s="115"/>
      <c r="C355" s="149" t="s">
        <v>27</v>
      </c>
      <c r="D355" s="3" t="s">
        <v>111</v>
      </c>
      <c r="E355" s="15" t="s">
        <v>556</v>
      </c>
      <c r="F355" s="60">
        <v>578636</v>
      </c>
      <c r="G355" s="5">
        <v>562590</v>
      </c>
      <c r="H355" s="16"/>
      <c r="I355" s="55"/>
      <c r="J355" s="55"/>
    </row>
    <row r="356" spans="1:10" ht="33" customHeight="1" x14ac:dyDescent="0.2">
      <c r="A356" s="26">
        <v>270</v>
      </c>
      <c r="B356" s="115"/>
      <c r="C356" s="131"/>
      <c r="D356" s="3" t="s">
        <v>250</v>
      </c>
      <c r="E356" s="15" t="s">
        <v>344</v>
      </c>
      <c r="F356" s="60">
        <v>9000</v>
      </c>
      <c r="G356" s="5"/>
      <c r="H356" s="16"/>
      <c r="I356" s="55"/>
      <c r="J356" s="55"/>
    </row>
    <row r="357" spans="1:10" ht="78.75" customHeight="1" x14ac:dyDescent="0.2">
      <c r="A357" s="26">
        <v>271</v>
      </c>
      <c r="B357" s="115"/>
      <c r="C357" s="131"/>
      <c r="D357" s="3" t="s">
        <v>107</v>
      </c>
      <c r="E357" s="64" t="s">
        <v>742</v>
      </c>
      <c r="F357" s="60">
        <v>82700</v>
      </c>
      <c r="G357" s="5"/>
      <c r="H357" s="16"/>
      <c r="I357" s="55"/>
      <c r="J357" s="55"/>
    </row>
    <row r="358" spans="1:10" ht="25.5" x14ac:dyDescent="0.2">
      <c r="A358" s="26"/>
      <c r="B358" s="115"/>
      <c r="C358" s="131"/>
      <c r="D358" s="38" t="s">
        <v>463</v>
      </c>
      <c r="E358" s="77" t="s">
        <v>464</v>
      </c>
      <c r="F358" s="85">
        <v>2000</v>
      </c>
      <c r="G358" s="39"/>
      <c r="H358" s="16"/>
      <c r="I358" s="55"/>
      <c r="J358" s="55"/>
    </row>
    <row r="359" spans="1:10" ht="76.5" x14ac:dyDescent="0.2">
      <c r="A359" s="26">
        <v>272</v>
      </c>
      <c r="B359" s="115"/>
      <c r="C359" s="150"/>
      <c r="D359" s="3" t="s">
        <v>108</v>
      </c>
      <c r="E359" s="20" t="s">
        <v>226</v>
      </c>
      <c r="F359" s="60">
        <v>4000</v>
      </c>
      <c r="G359" s="61"/>
      <c r="H359" s="16"/>
      <c r="I359" s="55"/>
      <c r="J359" s="55"/>
    </row>
    <row r="360" spans="1:10" x14ac:dyDescent="0.2">
      <c r="A360" s="26">
        <v>273</v>
      </c>
      <c r="B360" s="115"/>
      <c r="C360" s="109" t="s">
        <v>0</v>
      </c>
      <c r="D360" s="110"/>
      <c r="E360" s="111"/>
      <c r="F360" s="84">
        <f>SUM(F355:F359)</f>
        <v>676336</v>
      </c>
      <c r="G360" s="33">
        <f>SUM(G355:G359)</f>
        <v>562590</v>
      </c>
      <c r="H360" s="16"/>
      <c r="I360" s="55"/>
      <c r="J360" s="55"/>
    </row>
    <row r="361" spans="1:10" ht="34.5" customHeight="1" x14ac:dyDescent="0.2">
      <c r="A361" s="26">
        <v>274</v>
      </c>
      <c r="B361" s="115"/>
      <c r="C361" s="106" t="s">
        <v>28</v>
      </c>
      <c r="D361" s="3" t="s">
        <v>113</v>
      </c>
      <c r="E361" s="9" t="s">
        <v>114</v>
      </c>
      <c r="F361" s="60">
        <v>164730</v>
      </c>
      <c r="G361" s="5">
        <v>133789</v>
      </c>
      <c r="H361" s="16"/>
      <c r="I361" s="55"/>
      <c r="J361" s="55"/>
    </row>
    <row r="362" spans="1:10" ht="34.5" customHeight="1" x14ac:dyDescent="0.2">
      <c r="A362" s="26"/>
      <c r="B362" s="115"/>
      <c r="C362" s="107"/>
      <c r="D362" s="38" t="s">
        <v>463</v>
      </c>
      <c r="E362" s="41" t="s">
        <v>464</v>
      </c>
      <c r="F362" s="85">
        <v>1500</v>
      </c>
      <c r="G362" s="39"/>
      <c r="H362" s="16"/>
      <c r="I362" s="55"/>
      <c r="J362" s="55"/>
    </row>
    <row r="363" spans="1:10" ht="34.5" hidden="1" customHeight="1" x14ac:dyDescent="0.2">
      <c r="A363" s="26"/>
      <c r="B363" s="115"/>
      <c r="C363" s="107"/>
      <c r="D363" s="3" t="s">
        <v>104</v>
      </c>
      <c r="E363" s="9" t="s">
        <v>105</v>
      </c>
      <c r="F363" s="60"/>
      <c r="G363" s="5"/>
      <c r="H363" s="16"/>
      <c r="I363" s="55"/>
      <c r="J363" s="55"/>
    </row>
    <row r="364" spans="1:10" ht="25.5" x14ac:dyDescent="0.2">
      <c r="A364" s="26">
        <v>275</v>
      </c>
      <c r="B364" s="115"/>
      <c r="C364" s="108"/>
      <c r="D364" s="3" t="s">
        <v>115</v>
      </c>
      <c r="E364" s="9" t="s">
        <v>557</v>
      </c>
      <c r="F364" s="60">
        <v>26000</v>
      </c>
      <c r="G364" s="5"/>
      <c r="H364" s="16"/>
      <c r="I364" s="55"/>
      <c r="J364" s="55"/>
    </row>
    <row r="365" spans="1:10" x14ac:dyDescent="0.2">
      <c r="A365" s="26">
        <v>276</v>
      </c>
      <c r="B365" s="115"/>
      <c r="C365" s="144" t="s">
        <v>0</v>
      </c>
      <c r="D365" s="145"/>
      <c r="E365" s="146"/>
      <c r="F365" s="88">
        <f>SUM(F361:F364)</f>
        <v>192230</v>
      </c>
      <c r="G365" s="10">
        <f>SUM(G361:G364)</f>
        <v>133789</v>
      </c>
      <c r="H365" s="16"/>
      <c r="I365" s="55"/>
      <c r="J365" s="55"/>
    </row>
    <row r="366" spans="1:10" ht="20.25" customHeight="1" x14ac:dyDescent="0.2">
      <c r="A366" s="26">
        <v>277</v>
      </c>
      <c r="B366" s="128" t="s">
        <v>228</v>
      </c>
      <c r="C366" s="129"/>
      <c r="D366" s="129"/>
      <c r="E366" s="130"/>
      <c r="F366" s="87">
        <f>SUM(F269+F271+F280+F287+F295+F303+F312+F320+F325+F326+F333+F338+F341+F345+F349+F354+F360+F365+F270)</f>
        <v>8106810</v>
      </c>
      <c r="G366" s="11">
        <f>SUM(G269+G271+G280+G287+G295+G303+G312+G320+G325+G326+G333+G338+G341+G345+G349+G354+G360+G365+G270)</f>
        <v>5425261</v>
      </c>
      <c r="H366" s="16"/>
      <c r="I366" s="55"/>
      <c r="J366" s="55"/>
    </row>
    <row r="367" spans="1:10" ht="16.5" customHeight="1" x14ac:dyDescent="0.2">
      <c r="A367" s="26">
        <v>278</v>
      </c>
      <c r="B367" s="114" t="s">
        <v>229</v>
      </c>
      <c r="C367" s="114" t="s">
        <v>213</v>
      </c>
      <c r="D367" s="3" t="s">
        <v>116</v>
      </c>
      <c r="E367" s="9" t="s">
        <v>117</v>
      </c>
      <c r="F367" s="60">
        <v>36441</v>
      </c>
      <c r="G367" s="5">
        <v>22118</v>
      </c>
      <c r="H367" s="16"/>
      <c r="I367" s="55"/>
      <c r="J367" s="55"/>
    </row>
    <row r="368" spans="1:10" ht="25.5" x14ac:dyDescent="0.2">
      <c r="A368" s="26">
        <v>279</v>
      </c>
      <c r="B368" s="115"/>
      <c r="C368" s="115"/>
      <c r="D368" s="3" t="s">
        <v>118</v>
      </c>
      <c r="E368" s="9" t="s">
        <v>119</v>
      </c>
      <c r="F368" s="60">
        <v>22700</v>
      </c>
      <c r="G368" s="5">
        <v>19834</v>
      </c>
      <c r="H368" s="16"/>
      <c r="I368" s="55"/>
      <c r="J368" s="55"/>
    </row>
    <row r="369" spans="1:10" x14ac:dyDescent="0.2">
      <c r="A369" s="26">
        <v>280</v>
      </c>
      <c r="B369" s="115"/>
      <c r="C369" s="115"/>
      <c r="D369" s="3" t="s">
        <v>120</v>
      </c>
      <c r="E369" s="9" t="s">
        <v>121</v>
      </c>
      <c r="F369" s="60">
        <v>30458</v>
      </c>
      <c r="G369" s="5">
        <v>25513</v>
      </c>
      <c r="H369" s="16"/>
      <c r="I369" s="55"/>
      <c r="J369" s="55"/>
    </row>
    <row r="370" spans="1:10" x14ac:dyDescent="0.2">
      <c r="A370" s="26">
        <v>281</v>
      </c>
      <c r="B370" s="115"/>
      <c r="C370" s="115"/>
      <c r="D370" s="3" t="s">
        <v>122</v>
      </c>
      <c r="E370" s="9" t="s">
        <v>123</v>
      </c>
      <c r="F370" s="60">
        <v>22025</v>
      </c>
      <c r="G370" s="5">
        <v>18754</v>
      </c>
      <c r="H370" s="16"/>
      <c r="I370" s="55"/>
      <c r="J370" s="55"/>
    </row>
    <row r="371" spans="1:10" ht="17.25" customHeight="1" x14ac:dyDescent="0.2">
      <c r="A371" s="26">
        <v>283</v>
      </c>
      <c r="B371" s="115"/>
      <c r="C371" s="115"/>
      <c r="D371" s="3" t="s">
        <v>124</v>
      </c>
      <c r="E371" s="9" t="s">
        <v>125</v>
      </c>
      <c r="F371" s="60">
        <v>3033</v>
      </c>
      <c r="G371" s="5">
        <v>4091</v>
      </c>
      <c r="H371" s="16"/>
      <c r="I371" s="55"/>
      <c r="J371" s="55"/>
    </row>
    <row r="372" spans="1:10" ht="24" customHeight="1" x14ac:dyDescent="0.2">
      <c r="A372" s="26"/>
      <c r="B372" s="115"/>
      <c r="C372" s="115"/>
      <c r="D372" s="47" t="s">
        <v>558</v>
      </c>
      <c r="E372" s="62" t="s">
        <v>559</v>
      </c>
      <c r="F372" s="85">
        <v>14866</v>
      </c>
      <c r="G372" s="39">
        <v>13096</v>
      </c>
      <c r="H372" s="16"/>
      <c r="I372" s="55"/>
      <c r="J372" s="55"/>
    </row>
    <row r="373" spans="1:10" ht="24" hidden="1" customHeight="1" x14ac:dyDescent="0.2">
      <c r="A373" s="26"/>
      <c r="B373" s="115"/>
      <c r="C373" s="115"/>
      <c r="D373" s="47" t="s">
        <v>622</v>
      </c>
      <c r="E373" s="62" t="s">
        <v>623</v>
      </c>
      <c r="F373" s="85"/>
      <c r="G373" s="39"/>
      <c r="H373" s="16"/>
      <c r="I373" s="55"/>
      <c r="J373" s="55"/>
    </row>
    <row r="374" spans="1:10" ht="79.5" hidden="1" customHeight="1" x14ac:dyDescent="0.2">
      <c r="A374" s="26"/>
      <c r="B374" s="115"/>
      <c r="C374" s="115"/>
      <c r="D374" s="3" t="s">
        <v>641</v>
      </c>
      <c r="E374" s="9" t="s">
        <v>642</v>
      </c>
      <c r="F374" s="85"/>
      <c r="G374" s="39"/>
      <c r="H374" s="16"/>
      <c r="I374" s="55"/>
      <c r="J374" s="55"/>
    </row>
    <row r="375" spans="1:10" ht="78" hidden="1" customHeight="1" x14ac:dyDescent="0.2">
      <c r="A375" s="26"/>
      <c r="B375" s="115"/>
      <c r="C375" s="115"/>
      <c r="D375" s="3" t="s">
        <v>643</v>
      </c>
      <c r="E375" s="9" t="s">
        <v>644</v>
      </c>
      <c r="F375" s="85"/>
      <c r="G375" s="39"/>
      <c r="H375" s="16"/>
      <c r="I375" s="55"/>
      <c r="J375" s="55"/>
    </row>
    <row r="376" spans="1:10" ht="45" customHeight="1" x14ac:dyDescent="0.2">
      <c r="A376" s="26"/>
      <c r="B376" s="115"/>
      <c r="C376" s="115"/>
      <c r="D376" s="3" t="s">
        <v>374</v>
      </c>
      <c r="E376" s="9" t="s">
        <v>473</v>
      </c>
      <c r="F376" s="60">
        <v>15233</v>
      </c>
      <c r="G376" s="5">
        <v>6158</v>
      </c>
      <c r="H376" s="16"/>
      <c r="I376" s="55"/>
      <c r="J376" s="55"/>
    </row>
    <row r="377" spans="1:10" ht="24.75" customHeight="1" x14ac:dyDescent="0.2">
      <c r="A377" s="26">
        <v>284</v>
      </c>
      <c r="B377" s="115"/>
      <c r="C377" s="108"/>
      <c r="D377" s="3" t="s">
        <v>126</v>
      </c>
      <c r="E377" s="9" t="s">
        <v>127</v>
      </c>
      <c r="F377" s="60">
        <v>2500</v>
      </c>
      <c r="G377" s="5"/>
      <c r="H377" s="16"/>
      <c r="I377" s="55"/>
      <c r="J377" s="55"/>
    </row>
    <row r="378" spans="1:10" ht="16.5" customHeight="1" x14ac:dyDescent="0.2">
      <c r="A378" s="26">
        <v>285</v>
      </c>
      <c r="B378" s="115"/>
      <c r="C378" s="151" t="s">
        <v>0</v>
      </c>
      <c r="D378" s="152"/>
      <c r="E378" s="153"/>
      <c r="F378" s="92">
        <f>SUM(F367:F377)</f>
        <v>147256</v>
      </c>
      <c r="G378" s="68">
        <f>SUM(G367:G377)</f>
        <v>109564</v>
      </c>
      <c r="H378" s="16"/>
      <c r="I378" s="55"/>
      <c r="J378" s="55"/>
    </row>
    <row r="379" spans="1:10" ht="27" hidden="1" customHeight="1" x14ac:dyDescent="0.2">
      <c r="A379" s="26"/>
      <c r="B379" s="115"/>
      <c r="C379" s="40" t="s">
        <v>2</v>
      </c>
      <c r="D379" s="38" t="s">
        <v>126</v>
      </c>
      <c r="E379" s="37" t="s">
        <v>127</v>
      </c>
      <c r="F379" s="85"/>
      <c r="G379" s="39"/>
      <c r="H379" s="16"/>
      <c r="I379" s="55"/>
      <c r="J379" s="55"/>
    </row>
    <row r="380" spans="1:10" ht="24.75" hidden="1" customHeight="1" x14ac:dyDescent="0.2">
      <c r="A380" s="26"/>
      <c r="B380" s="115"/>
      <c r="C380" s="40" t="s">
        <v>5</v>
      </c>
      <c r="D380" s="38" t="s">
        <v>126</v>
      </c>
      <c r="E380" s="37" t="s">
        <v>127</v>
      </c>
      <c r="F380" s="85"/>
      <c r="G380" s="39"/>
      <c r="H380" s="16"/>
      <c r="I380" s="55"/>
      <c r="J380" s="55"/>
    </row>
    <row r="381" spans="1:10" ht="48" hidden="1" customHeight="1" x14ac:dyDescent="0.2">
      <c r="A381" s="26">
        <v>286</v>
      </c>
      <c r="B381" s="115"/>
      <c r="C381" s="40" t="s">
        <v>11</v>
      </c>
      <c r="D381" s="47" t="s">
        <v>322</v>
      </c>
      <c r="E381" s="48" t="s">
        <v>323</v>
      </c>
      <c r="F381" s="85"/>
      <c r="G381" s="39"/>
      <c r="H381" s="16"/>
      <c r="I381" s="55"/>
      <c r="J381" s="55"/>
    </row>
    <row r="382" spans="1:10" ht="25.5" hidden="1" x14ac:dyDescent="0.2">
      <c r="A382" s="26">
        <v>287</v>
      </c>
      <c r="B382" s="115"/>
      <c r="C382" s="40" t="s">
        <v>14</v>
      </c>
      <c r="D382" s="38" t="s">
        <v>126</v>
      </c>
      <c r="E382" s="37" t="s">
        <v>127</v>
      </c>
      <c r="F382" s="85"/>
      <c r="G382" s="39"/>
      <c r="H382" s="16"/>
      <c r="I382" s="55"/>
      <c r="J382" s="55"/>
    </row>
    <row r="383" spans="1:10" ht="39.75" customHeight="1" x14ac:dyDescent="0.2">
      <c r="A383" s="26">
        <v>286</v>
      </c>
      <c r="B383" s="108"/>
      <c r="C383" s="52" t="s">
        <v>17</v>
      </c>
      <c r="D383" s="47" t="s">
        <v>128</v>
      </c>
      <c r="E383" s="43" t="s">
        <v>656</v>
      </c>
      <c r="F383" s="89">
        <v>44000</v>
      </c>
      <c r="G383" s="42"/>
      <c r="H383" s="16"/>
      <c r="I383" s="55"/>
      <c r="J383" s="55"/>
    </row>
    <row r="384" spans="1:10" ht="22.5" customHeight="1" x14ac:dyDescent="0.2">
      <c r="A384" s="26">
        <v>288</v>
      </c>
      <c r="B384" s="128" t="s">
        <v>474</v>
      </c>
      <c r="C384" s="129"/>
      <c r="D384" s="129"/>
      <c r="E384" s="130"/>
      <c r="F384" s="87">
        <f>SUM(F378+F383+F381+F382+F380+F379)</f>
        <v>191256</v>
      </c>
      <c r="G384" s="11">
        <f>SUM(G378+G383+G381+G382+G380+G379)</f>
        <v>109564</v>
      </c>
      <c r="H384" s="16"/>
      <c r="I384" s="55"/>
      <c r="J384" s="55"/>
    </row>
    <row r="385" spans="1:10" ht="25.5" hidden="1" x14ac:dyDescent="0.2">
      <c r="A385" s="26">
        <v>289</v>
      </c>
      <c r="B385" s="114" t="s">
        <v>231</v>
      </c>
      <c r="C385" s="114" t="s">
        <v>205</v>
      </c>
      <c r="D385" s="3" t="s">
        <v>319</v>
      </c>
      <c r="E385" s="9" t="s">
        <v>346</v>
      </c>
      <c r="F385" s="60"/>
      <c r="G385" s="5"/>
      <c r="H385" s="16"/>
      <c r="I385" s="55"/>
      <c r="J385" s="55"/>
    </row>
    <row r="386" spans="1:10" ht="46.5" customHeight="1" x14ac:dyDescent="0.2">
      <c r="A386" s="26">
        <v>290</v>
      </c>
      <c r="B386" s="115"/>
      <c r="C386" s="115"/>
      <c r="D386" s="3" t="s">
        <v>136</v>
      </c>
      <c r="E386" s="9" t="s">
        <v>347</v>
      </c>
      <c r="F386" s="60">
        <v>40400</v>
      </c>
      <c r="G386" s="5"/>
      <c r="H386" s="16"/>
      <c r="I386" s="55"/>
      <c r="J386" s="55"/>
    </row>
    <row r="387" spans="1:10" ht="17.25" hidden="1" customHeight="1" x14ac:dyDescent="0.2">
      <c r="A387" s="26">
        <v>291</v>
      </c>
      <c r="B387" s="115"/>
      <c r="C387" s="115"/>
      <c r="D387" s="3" t="s">
        <v>266</v>
      </c>
      <c r="E387" s="9" t="s">
        <v>267</v>
      </c>
      <c r="F387" s="60"/>
      <c r="G387" s="5"/>
      <c r="H387" s="16"/>
      <c r="I387" s="55"/>
      <c r="J387" s="55"/>
    </row>
    <row r="388" spans="1:10" ht="60" customHeight="1" x14ac:dyDescent="0.2">
      <c r="A388" s="26">
        <v>292</v>
      </c>
      <c r="B388" s="115"/>
      <c r="C388" s="143"/>
      <c r="D388" s="3" t="s">
        <v>129</v>
      </c>
      <c r="E388" s="20" t="s">
        <v>230</v>
      </c>
      <c r="F388" s="60">
        <v>26400</v>
      </c>
      <c r="G388" s="5"/>
      <c r="H388" s="16"/>
      <c r="I388" s="55"/>
      <c r="J388" s="55"/>
    </row>
    <row r="389" spans="1:10" ht="36" customHeight="1" x14ac:dyDescent="0.2">
      <c r="A389" s="26"/>
      <c r="B389" s="115"/>
      <c r="C389" s="143"/>
      <c r="D389" s="3" t="s">
        <v>476</v>
      </c>
      <c r="E389" s="64" t="s">
        <v>477</v>
      </c>
      <c r="F389" s="60">
        <v>500</v>
      </c>
      <c r="G389" s="63"/>
      <c r="H389" s="16"/>
      <c r="I389" s="55"/>
      <c r="J389" s="55"/>
    </row>
    <row r="390" spans="1:10" ht="26.25" customHeight="1" x14ac:dyDescent="0.2">
      <c r="A390" s="26">
        <v>293</v>
      </c>
      <c r="B390" s="115"/>
      <c r="C390" s="143"/>
      <c r="D390" s="3" t="s">
        <v>298</v>
      </c>
      <c r="E390" s="64" t="s">
        <v>560</v>
      </c>
      <c r="F390" s="60">
        <v>30000</v>
      </c>
      <c r="G390" s="63"/>
      <c r="H390" s="16"/>
      <c r="I390" s="55"/>
      <c r="J390" s="55"/>
    </row>
    <row r="391" spans="1:10" ht="38.25" hidden="1" x14ac:dyDescent="0.2">
      <c r="A391" s="26">
        <v>294</v>
      </c>
      <c r="B391" s="115"/>
      <c r="C391" s="143"/>
      <c r="D391" s="3" t="s">
        <v>277</v>
      </c>
      <c r="E391" s="64" t="s">
        <v>478</v>
      </c>
      <c r="F391" s="60"/>
      <c r="G391" s="63"/>
      <c r="H391" s="16"/>
      <c r="I391" s="55"/>
      <c r="J391" s="55"/>
    </row>
    <row r="392" spans="1:10" ht="36" customHeight="1" x14ac:dyDescent="0.2">
      <c r="A392" s="26">
        <v>296</v>
      </c>
      <c r="B392" s="115"/>
      <c r="C392" s="157"/>
      <c r="D392" s="3" t="s">
        <v>132</v>
      </c>
      <c r="E392" s="15" t="s">
        <v>133</v>
      </c>
      <c r="F392" s="60">
        <v>322350</v>
      </c>
      <c r="G392" s="5">
        <v>290893</v>
      </c>
      <c r="H392" s="16"/>
      <c r="I392" s="55"/>
      <c r="J392" s="55"/>
    </row>
    <row r="393" spans="1:10" ht="36.75" customHeight="1" x14ac:dyDescent="0.2">
      <c r="A393" s="26"/>
      <c r="B393" s="115"/>
      <c r="C393" s="158"/>
      <c r="D393" s="3" t="s">
        <v>130</v>
      </c>
      <c r="E393" s="9" t="s">
        <v>131</v>
      </c>
      <c r="F393" s="60">
        <v>330000</v>
      </c>
      <c r="G393" s="5"/>
      <c r="H393" s="16"/>
      <c r="I393" s="55"/>
      <c r="J393" s="55"/>
    </row>
    <row r="394" spans="1:10" ht="38.25" x14ac:dyDescent="0.2">
      <c r="A394" s="26">
        <v>297</v>
      </c>
      <c r="B394" s="115"/>
      <c r="C394" s="158"/>
      <c r="D394" s="21" t="s">
        <v>371</v>
      </c>
      <c r="E394" s="22" t="s">
        <v>268</v>
      </c>
      <c r="F394" s="60">
        <v>1000000</v>
      </c>
      <c r="G394" s="5"/>
      <c r="H394" s="16"/>
      <c r="I394" s="55"/>
      <c r="J394" s="55"/>
    </row>
    <row r="395" spans="1:10" ht="24" customHeight="1" x14ac:dyDescent="0.2">
      <c r="A395" s="26">
        <v>298</v>
      </c>
      <c r="B395" s="115"/>
      <c r="C395" s="158"/>
      <c r="D395" s="21" t="s">
        <v>324</v>
      </c>
      <c r="E395" s="22" t="s">
        <v>325</v>
      </c>
      <c r="F395" s="60">
        <v>140200</v>
      </c>
      <c r="G395" s="5"/>
      <c r="H395" s="16"/>
      <c r="I395" s="55"/>
      <c r="J395" s="55"/>
    </row>
    <row r="396" spans="1:10" ht="28.5" customHeight="1" x14ac:dyDescent="0.2">
      <c r="A396" s="26">
        <v>299</v>
      </c>
      <c r="B396" s="115"/>
      <c r="C396" s="158"/>
      <c r="D396" s="21" t="s">
        <v>269</v>
      </c>
      <c r="E396" s="22" t="s">
        <v>396</v>
      </c>
      <c r="F396" s="60">
        <v>130000</v>
      </c>
      <c r="G396" s="5"/>
      <c r="H396" s="16"/>
      <c r="I396" s="55"/>
      <c r="J396" s="55"/>
    </row>
    <row r="397" spans="1:10" ht="25.5" x14ac:dyDescent="0.2">
      <c r="A397" s="26">
        <v>300</v>
      </c>
      <c r="B397" s="115"/>
      <c r="C397" s="158"/>
      <c r="D397" s="21" t="s">
        <v>270</v>
      </c>
      <c r="E397" s="22" t="s">
        <v>271</v>
      </c>
      <c r="F397" s="60">
        <v>16900</v>
      </c>
      <c r="G397" s="5"/>
      <c r="H397" s="55"/>
      <c r="I397" s="55"/>
    </row>
    <row r="398" spans="1:10" ht="38.25" hidden="1" x14ac:dyDescent="0.2">
      <c r="A398" s="26">
        <v>301</v>
      </c>
      <c r="B398" s="115"/>
      <c r="C398" s="158"/>
      <c r="D398" s="21" t="s">
        <v>467</v>
      </c>
      <c r="E398" s="53" t="s">
        <v>475</v>
      </c>
      <c r="F398" s="60"/>
      <c r="G398" s="5"/>
      <c r="H398" s="16"/>
      <c r="I398" s="55"/>
      <c r="J398" s="55"/>
    </row>
    <row r="399" spans="1:10" ht="25.5" x14ac:dyDescent="0.2">
      <c r="A399" s="26">
        <v>302</v>
      </c>
      <c r="B399" s="115"/>
      <c r="C399" s="158"/>
      <c r="D399" s="21" t="s">
        <v>272</v>
      </c>
      <c r="E399" s="4" t="s">
        <v>397</v>
      </c>
      <c r="F399" s="60">
        <v>100000</v>
      </c>
      <c r="G399" s="5"/>
      <c r="H399" s="16"/>
      <c r="I399" s="55"/>
      <c r="J399" s="55"/>
    </row>
    <row r="400" spans="1:10" ht="25.5" x14ac:dyDescent="0.2">
      <c r="A400" s="26">
        <v>303</v>
      </c>
      <c r="B400" s="115"/>
      <c r="C400" s="158"/>
      <c r="D400" s="21" t="s">
        <v>273</v>
      </c>
      <c r="E400" s="22" t="s">
        <v>290</v>
      </c>
      <c r="F400" s="60">
        <v>1400</v>
      </c>
      <c r="G400" s="5"/>
      <c r="H400" s="16"/>
      <c r="I400" s="55"/>
      <c r="J400" s="55"/>
    </row>
    <row r="401" spans="1:10" x14ac:dyDescent="0.2">
      <c r="A401" s="26">
        <v>304</v>
      </c>
      <c r="B401" s="115"/>
      <c r="C401" s="158"/>
      <c r="D401" s="21" t="s">
        <v>274</v>
      </c>
      <c r="E401" s="22" t="s">
        <v>291</v>
      </c>
      <c r="F401" s="60">
        <v>2000</v>
      </c>
      <c r="G401" s="5"/>
      <c r="H401" s="16"/>
      <c r="I401" s="55"/>
      <c r="J401" s="55"/>
    </row>
    <row r="402" spans="1:10" ht="21.75" customHeight="1" x14ac:dyDescent="0.2">
      <c r="A402" s="26">
        <v>305</v>
      </c>
      <c r="B402" s="115"/>
      <c r="C402" s="158"/>
      <c r="D402" s="21" t="s">
        <v>292</v>
      </c>
      <c r="E402" s="22" t="s">
        <v>293</v>
      </c>
      <c r="F402" s="60">
        <v>4500</v>
      </c>
      <c r="G402" s="5"/>
      <c r="H402" s="16"/>
      <c r="I402" s="55"/>
      <c r="J402" s="55"/>
    </row>
    <row r="403" spans="1:10" ht="28.5" customHeight="1" x14ac:dyDescent="0.2">
      <c r="A403" s="26">
        <v>306</v>
      </c>
      <c r="B403" s="115"/>
      <c r="C403" s="158"/>
      <c r="D403" s="21" t="s">
        <v>294</v>
      </c>
      <c r="E403" s="22" t="s">
        <v>519</v>
      </c>
      <c r="F403" s="60">
        <v>120000</v>
      </c>
      <c r="G403" s="5"/>
      <c r="H403" s="16"/>
      <c r="I403" s="55"/>
      <c r="J403" s="55"/>
    </row>
    <row r="404" spans="1:10" ht="21.75" customHeight="1" x14ac:dyDescent="0.2">
      <c r="A404" s="26">
        <v>307</v>
      </c>
      <c r="B404" s="115"/>
      <c r="C404" s="158"/>
      <c r="D404" s="21" t="s">
        <v>295</v>
      </c>
      <c r="E404" s="22" t="s">
        <v>378</v>
      </c>
      <c r="F404" s="60">
        <v>65000</v>
      </c>
      <c r="G404" s="5"/>
      <c r="H404" s="16"/>
      <c r="I404" s="55"/>
      <c r="J404" s="55"/>
    </row>
    <row r="405" spans="1:10" ht="21" customHeight="1" x14ac:dyDescent="0.2">
      <c r="A405" s="26">
        <v>308</v>
      </c>
      <c r="B405" s="115"/>
      <c r="C405" s="158"/>
      <c r="D405" s="21" t="s">
        <v>296</v>
      </c>
      <c r="E405" s="4" t="s">
        <v>297</v>
      </c>
      <c r="F405" s="60">
        <v>900000</v>
      </c>
      <c r="G405" s="5"/>
      <c r="H405" s="16"/>
      <c r="I405" s="55"/>
      <c r="J405" s="55"/>
    </row>
    <row r="406" spans="1:10" ht="37.5" customHeight="1" x14ac:dyDescent="0.2">
      <c r="A406" s="26">
        <v>309</v>
      </c>
      <c r="B406" s="115"/>
      <c r="C406" s="158"/>
      <c r="D406" s="21" t="s">
        <v>146</v>
      </c>
      <c r="E406" s="22" t="s">
        <v>147</v>
      </c>
      <c r="F406" s="60">
        <v>1500</v>
      </c>
      <c r="G406" s="5"/>
      <c r="H406" s="16"/>
      <c r="I406" s="55"/>
      <c r="J406" s="55"/>
    </row>
    <row r="407" spans="1:10" ht="42" hidden="1" customHeight="1" x14ac:dyDescent="0.2">
      <c r="A407" s="26">
        <v>310</v>
      </c>
      <c r="B407" s="115"/>
      <c r="C407" s="158"/>
      <c r="D407" s="21" t="s">
        <v>299</v>
      </c>
      <c r="E407" s="22" t="s">
        <v>349</v>
      </c>
      <c r="F407" s="60"/>
      <c r="G407" s="5"/>
      <c r="H407" s="16"/>
      <c r="I407" s="55"/>
      <c r="J407" s="55"/>
    </row>
    <row r="408" spans="1:10" x14ac:dyDescent="0.2">
      <c r="A408" s="26">
        <v>311</v>
      </c>
      <c r="B408" s="115"/>
      <c r="C408" s="158"/>
      <c r="D408" s="21" t="s">
        <v>150</v>
      </c>
      <c r="E408" s="22" t="s">
        <v>151</v>
      </c>
      <c r="F408" s="60">
        <v>1400</v>
      </c>
      <c r="G408" s="5"/>
      <c r="H408" s="16"/>
      <c r="I408" s="55"/>
      <c r="J408" s="55"/>
    </row>
    <row r="409" spans="1:10" ht="21" hidden="1" customHeight="1" x14ac:dyDescent="0.2">
      <c r="A409" s="26"/>
      <c r="B409" s="115"/>
      <c r="C409" s="158"/>
      <c r="D409" s="21" t="s">
        <v>529</v>
      </c>
      <c r="E409" s="22" t="s">
        <v>530</v>
      </c>
      <c r="F409" s="60"/>
      <c r="G409" s="5"/>
      <c r="H409" s="16"/>
      <c r="I409" s="55"/>
      <c r="J409" s="55"/>
    </row>
    <row r="410" spans="1:10" ht="26.25" customHeight="1" x14ac:dyDescent="0.2">
      <c r="A410" s="26"/>
      <c r="B410" s="115"/>
      <c r="C410" s="158"/>
      <c r="D410" s="21" t="s">
        <v>675</v>
      </c>
      <c r="E410" s="53" t="s">
        <v>753</v>
      </c>
      <c r="F410" s="60">
        <v>5000</v>
      </c>
      <c r="G410" s="5"/>
      <c r="H410" s="16"/>
      <c r="I410" s="55"/>
      <c r="J410" s="55"/>
    </row>
    <row r="411" spans="1:10" ht="69.75" customHeight="1" x14ac:dyDescent="0.2">
      <c r="A411" s="26">
        <v>312</v>
      </c>
      <c r="B411" s="115"/>
      <c r="C411" s="158"/>
      <c r="D411" s="21" t="s">
        <v>750</v>
      </c>
      <c r="E411" s="22" t="s">
        <v>749</v>
      </c>
      <c r="F411" s="60">
        <v>48500</v>
      </c>
      <c r="G411" s="5"/>
      <c r="H411" s="16"/>
      <c r="I411" s="55"/>
      <c r="J411" s="55"/>
    </row>
    <row r="412" spans="1:10" ht="25.5" x14ac:dyDescent="0.2">
      <c r="A412" s="26"/>
      <c r="B412" s="115"/>
      <c r="C412" s="157"/>
      <c r="D412" s="3" t="s">
        <v>479</v>
      </c>
      <c r="E412" s="9" t="s">
        <v>674</v>
      </c>
      <c r="F412" s="60">
        <v>34860</v>
      </c>
      <c r="G412" s="5"/>
      <c r="H412" s="16"/>
      <c r="I412" s="55"/>
      <c r="J412" s="55"/>
    </row>
    <row r="413" spans="1:10" ht="28.5" customHeight="1" x14ac:dyDescent="0.2">
      <c r="A413" s="26">
        <v>313</v>
      </c>
      <c r="B413" s="115"/>
      <c r="C413" s="158"/>
      <c r="D413" s="21" t="s">
        <v>302</v>
      </c>
      <c r="E413" s="22" t="s">
        <v>303</v>
      </c>
      <c r="F413" s="60">
        <v>90000</v>
      </c>
      <c r="G413" s="5"/>
      <c r="H413" s="16"/>
      <c r="I413" s="55"/>
      <c r="J413" s="55"/>
    </row>
    <row r="414" spans="1:10" ht="18.75" hidden="1" customHeight="1" x14ac:dyDescent="0.2">
      <c r="A414" s="26"/>
      <c r="B414" s="115"/>
      <c r="C414" s="159"/>
      <c r="D414" s="21" t="s">
        <v>317</v>
      </c>
      <c r="E414" s="22" t="s">
        <v>350</v>
      </c>
      <c r="F414" s="60"/>
      <c r="G414" s="5"/>
      <c r="H414" s="16"/>
      <c r="I414" s="55"/>
      <c r="J414" s="55"/>
    </row>
    <row r="415" spans="1:10" x14ac:dyDescent="0.2">
      <c r="A415" s="26">
        <v>314</v>
      </c>
      <c r="B415" s="115"/>
      <c r="C415" s="109" t="s">
        <v>0</v>
      </c>
      <c r="D415" s="110"/>
      <c r="E415" s="111"/>
      <c r="F415" s="84">
        <f>SUM(F386:F414)</f>
        <v>3410910</v>
      </c>
      <c r="G415" s="33">
        <f>SUM(G385:G414)</f>
        <v>290893</v>
      </c>
      <c r="H415" s="16"/>
      <c r="I415" s="55"/>
      <c r="J415" s="55"/>
    </row>
    <row r="416" spans="1:10" ht="25.5" x14ac:dyDescent="0.2">
      <c r="A416" s="26">
        <v>315</v>
      </c>
      <c r="B416" s="115"/>
      <c r="C416" s="106" t="s">
        <v>2</v>
      </c>
      <c r="D416" s="3" t="s">
        <v>132</v>
      </c>
      <c r="E416" s="9" t="s">
        <v>133</v>
      </c>
      <c r="F416" s="60">
        <v>800</v>
      </c>
      <c r="G416" s="5"/>
      <c r="H416" s="16"/>
      <c r="I416" s="55"/>
      <c r="J416" s="55"/>
    </row>
    <row r="417" spans="1:10" ht="25.5" x14ac:dyDescent="0.2">
      <c r="A417" s="26"/>
      <c r="B417" s="115"/>
      <c r="C417" s="107"/>
      <c r="D417" s="3" t="s">
        <v>134</v>
      </c>
      <c r="E417" s="9" t="s">
        <v>135</v>
      </c>
      <c r="F417" s="60">
        <v>200</v>
      </c>
      <c r="G417" s="5"/>
      <c r="H417" s="16"/>
      <c r="I417" s="55"/>
      <c r="J417" s="55"/>
    </row>
    <row r="418" spans="1:10" ht="25.5" hidden="1" x14ac:dyDescent="0.2">
      <c r="A418" s="26">
        <v>316</v>
      </c>
      <c r="B418" s="115"/>
      <c r="C418" s="108"/>
      <c r="D418" s="21" t="s">
        <v>269</v>
      </c>
      <c r="E418" s="22" t="s">
        <v>396</v>
      </c>
      <c r="F418" s="60"/>
      <c r="G418" s="5"/>
      <c r="H418" s="16"/>
      <c r="I418" s="55"/>
      <c r="J418" s="55"/>
    </row>
    <row r="419" spans="1:10" x14ac:dyDescent="0.2">
      <c r="A419" s="26">
        <v>317</v>
      </c>
      <c r="B419" s="115"/>
      <c r="C419" s="109" t="s">
        <v>0</v>
      </c>
      <c r="D419" s="110"/>
      <c r="E419" s="111"/>
      <c r="F419" s="84">
        <f>SUM(F416:F418)</f>
        <v>1000</v>
      </c>
      <c r="G419" s="33">
        <f>SUM(G416:G418)</f>
        <v>0</v>
      </c>
      <c r="H419" s="16"/>
      <c r="I419" s="55"/>
      <c r="J419" s="55"/>
    </row>
    <row r="420" spans="1:10" ht="38.25" hidden="1" customHeight="1" x14ac:dyDescent="0.2">
      <c r="A420" s="26">
        <v>318</v>
      </c>
      <c r="B420" s="115"/>
      <c r="C420" s="106" t="s">
        <v>3</v>
      </c>
      <c r="D420" s="3" t="s">
        <v>132</v>
      </c>
      <c r="E420" s="9" t="s">
        <v>133</v>
      </c>
      <c r="F420" s="60"/>
      <c r="G420" s="5"/>
      <c r="H420" s="16"/>
      <c r="I420" s="55"/>
      <c r="J420" s="55"/>
    </row>
    <row r="421" spans="1:10" ht="30.75" hidden="1" customHeight="1" x14ac:dyDescent="0.2">
      <c r="A421" s="26">
        <v>319</v>
      </c>
      <c r="B421" s="115"/>
      <c r="C421" s="112"/>
      <c r="D421" s="21"/>
      <c r="E421" s="22" t="s">
        <v>396</v>
      </c>
      <c r="F421" s="60"/>
      <c r="G421" s="5"/>
      <c r="H421" s="16"/>
      <c r="I421" s="55"/>
      <c r="J421" s="55"/>
    </row>
    <row r="422" spans="1:10" ht="13.5" hidden="1" customHeight="1" x14ac:dyDescent="0.2">
      <c r="A422" s="26">
        <v>320</v>
      </c>
      <c r="B422" s="115"/>
      <c r="C422" s="109" t="s">
        <v>0</v>
      </c>
      <c r="D422" s="110"/>
      <c r="E422" s="111"/>
      <c r="F422" s="84">
        <f>SUM(F420:F421)</f>
        <v>0</v>
      </c>
      <c r="G422" s="33">
        <f>SUM(G420:G421)</f>
        <v>0</v>
      </c>
      <c r="H422" s="16"/>
      <c r="I422" s="55"/>
      <c r="J422" s="55"/>
    </row>
    <row r="423" spans="1:10" ht="38.25" hidden="1" customHeight="1" x14ac:dyDescent="0.2">
      <c r="A423" s="26">
        <v>318</v>
      </c>
      <c r="B423" s="115"/>
      <c r="C423" s="106" t="s">
        <v>4</v>
      </c>
      <c r="D423" s="46" t="s">
        <v>136</v>
      </c>
      <c r="E423" s="45" t="s">
        <v>398</v>
      </c>
      <c r="F423" s="60"/>
      <c r="G423" s="5"/>
      <c r="H423" s="16"/>
      <c r="I423" s="55"/>
      <c r="J423" s="55"/>
    </row>
    <row r="424" spans="1:10" ht="30.75" hidden="1" customHeight="1" x14ac:dyDescent="0.2">
      <c r="A424" s="26">
        <v>319</v>
      </c>
      <c r="B424" s="115"/>
      <c r="C424" s="112"/>
      <c r="D424" s="21" t="s">
        <v>269</v>
      </c>
      <c r="E424" s="22" t="s">
        <v>396</v>
      </c>
      <c r="F424" s="60"/>
      <c r="G424" s="5"/>
      <c r="H424" s="16"/>
      <c r="I424" s="55"/>
      <c r="J424" s="55"/>
    </row>
    <row r="425" spans="1:10" ht="13.5" hidden="1" customHeight="1" x14ac:dyDescent="0.2">
      <c r="A425" s="26">
        <v>320</v>
      </c>
      <c r="B425" s="115"/>
      <c r="C425" s="109" t="s">
        <v>0</v>
      </c>
      <c r="D425" s="110"/>
      <c r="E425" s="111"/>
      <c r="F425" s="84">
        <f>SUM(F423:F424)</f>
        <v>0</v>
      </c>
      <c r="G425" s="33">
        <f>SUM(G423:G424)</f>
        <v>0</v>
      </c>
      <c r="H425" s="16"/>
      <c r="I425" s="55"/>
      <c r="J425" s="55"/>
    </row>
    <row r="426" spans="1:10" ht="25.5" x14ac:dyDescent="0.2">
      <c r="A426" s="26">
        <v>321</v>
      </c>
      <c r="B426" s="115"/>
      <c r="C426" s="106" t="s">
        <v>5</v>
      </c>
      <c r="D426" s="3" t="s">
        <v>132</v>
      </c>
      <c r="E426" s="9" t="s">
        <v>133</v>
      </c>
      <c r="F426" s="60">
        <v>1100</v>
      </c>
      <c r="G426" s="5"/>
      <c r="H426" s="16"/>
      <c r="I426" s="55"/>
      <c r="J426" s="55"/>
    </row>
    <row r="427" spans="1:10" ht="25.5" x14ac:dyDescent="0.2">
      <c r="A427" s="26"/>
      <c r="B427" s="115"/>
      <c r="C427" s="107"/>
      <c r="D427" s="3" t="s">
        <v>134</v>
      </c>
      <c r="E427" s="9" t="s">
        <v>135</v>
      </c>
      <c r="F427" s="60">
        <v>300</v>
      </c>
      <c r="G427" s="5"/>
      <c r="H427" s="16"/>
      <c r="I427" s="55"/>
      <c r="J427" s="55"/>
    </row>
    <row r="428" spans="1:10" ht="25.5" hidden="1" x14ac:dyDescent="0.2">
      <c r="A428" s="26">
        <v>322</v>
      </c>
      <c r="B428" s="115"/>
      <c r="C428" s="108"/>
      <c r="D428" s="21" t="s">
        <v>269</v>
      </c>
      <c r="E428" s="22" t="s">
        <v>396</v>
      </c>
      <c r="F428" s="60"/>
      <c r="G428" s="5"/>
      <c r="H428" s="16"/>
      <c r="I428" s="55"/>
      <c r="J428" s="55"/>
    </row>
    <row r="429" spans="1:10" x14ac:dyDescent="0.2">
      <c r="A429" s="26">
        <v>323</v>
      </c>
      <c r="B429" s="115"/>
      <c r="C429" s="109" t="s">
        <v>0</v>
      </c>
      <c r="D429" s="110"/>
      <c r="E429" s="111"/>
      <c r="F429" s="84">
        <f>SUM(F426:F428)</f>
        <v>1400</v>
      </c>
      <c r="G429" s="33">
        <f>SUM(G426:G428)</f>
        <v>0</v>
      </c>
      <c r="H429" s="16"/>
      <c r="I429" s="55"/>
      <c r="J429" s="55"/>
    </row>
    <row r="430" spans="1:10" ht="25.5" x14ac:dyDescent="0.2">
      <c r="A430" s="26">
        <v>324</v>
      </c>
      <c r="B430" s="115"/>
      <c r="C430" s="106" t="s">
        <v>6</v>
      </c>
      <c r="D430" s="3" t="s">
        <v>132</v>
      </c>
      <c r="E430" s="9" t="s">
        <v>133</v>
      </c>
      <c r="F430" s="60">
        <v>300</v>
      </c>
      <c r="G430" s="5"/>
      <c r="H430" s="16"/>
      <c r="I430" s="55"/>
      <c r="J430" s="55"/>
    </row>
    <row r="431" spans="1:10" ht="25.5" x14ac:dyDescent="0.2">
      <c r="A431" s="26"/>
      <c r="B431" s="115"/>
      <c r="C431" s="107"/>
      <c r="D431" s="3" t="s">
        <v>134</v>
      </c>
      <c r="E431" s="9" t="s">
        <v>135</v>
      </c>
      <c r="F431" s="60">
        <v>300</v>
      </c>
      <c r="G431" s="5"/>
      <c r="H431" s="16"/>
      <c r="I431" s="55"/>
      <c r="J431" s="55"/>
    </row>
    <row r="432" spans="1:10" ht="25.5" hidden="1" x14ac:dyDescent="0.2">
      <c r="A432" s="26">
        <v>325</v>
      </c>
      <c r="B432" s="115"/>
      <c r="C432" s="108"/>
      <c r="D432" s="21" t="s">
        <v>269</v>
      </c>
      <c r="E432" s="22" t="s">
        <v>396</v>
      </c>
      <c r="F432" s="60"/>
      <c r="G432" s="5"/>
      <c r="H432" s="16"/>
      <c r="I432" s="55"/>
      <c r="J432" s="55"/>
    </row>
    <row r="433" spans="1:10" x14ac:dyDescent="0.2">
      <c r="A433" s="26">
        <v>326</v>
      </c>
      <c r="B433" s="115"/>
      <c r="C433" s="109" t="s">
        <v>0</v>
      </c>
      <c r="D433" s="110"/>
      <c r="E433" s="111"/>
      <c r="F433" s="84">
        <f>SUM(F430:F432)</f>
        <v>600</v>
      </c>
      <c r="G433" s="33">
        <f>SUM(G430:G432)</f>
        <v>0</v>
      </c>
      <c r="H433" s="16"/>
      <c r="I433" s="55"/>
      <c r="J433" s="55"/>
    </row>
    <row r="434" spans="1:10" ht="25.5" x14ac:dyDescent="0.2">
      <c r="A434" s="26">
        <v>327</v>
      </c>
      <c r="B434" s="115"/>
      <c r="C434" s="106" t="s">
        <v>7</v>
      </c>
      <c r="D434" s="3" t="s">
        <v>132</v>
      </c>
      <c r="E434" s="9" t="s">
        <v>133</v>
      </c>
      <c r="F434" s="60">
        <v>400</v>
      </c>
      <c r="G434" s="5"/>
      <c r="H434" s="16"/>
      <c r="I434" s="55"/>
      <c r="J434" s="55"/>
    </row>
    <row r="435" spans="1:10" ht="25.5" x14ac:dyDescent="0.2">
      <c r="A435" s="26"/>
      <c r="B435" s="115"/>
      <c r="C435" s="107"/>
      <c r="D435" s="3" t="s">
        <v>134</v>
      </c>
      <c r="E435" s="9" t="s">
        <v>135</v>
      </c>
      <c r="F435" s="60">
        <v>300</v>
      </c>
      <c r="G435" s="5"/>
      <c r="H435" s="16"/>
      <c r="I435" s="55"/>
      <c r="J435" s="55"/>
    </row>
    <row r="436" spans="1:10" ht="25.5" hidden="1" x14ac:dyDescent="0.2">
      <c r="A436" s="26">
        <v>328</v>
      </c>
      <c r="B436" s="115"/>
      <c r="C436" s="112"/>
      <c r="D436" s="3" t="s">
        <v>269</v>
      </c>
      <c r="E436" s="9" t="s">
        <v>396</v>
      </c>
      <c r="F436" s="60"/>
      <c r="G436" s="5"/>
      <c r="H436" s="16"/>
      <c r="I436" s="55"/>
      <c r="J436" s="55"/>
    </row>
    <row r="437" spans="1:10" x14ac:dyDescent="0.2">
      <c r="A437" s="26">
        <v>329</v>
      </c>
      <c r="B437" s="115"/>
      <c r="C437" s="109" t="s">
        <v>0</v>
      </c>
      <c r="D437" s="110"/>
      <c r="E437" s="111"/>
      <c r="F437" s="84">
        <f>SUM(F434:F436)</f>
        <v>700</v>
      </c>
      <c r="G437" s="33">
        <f>SUM(G434:G436)</f>
        <v>0</v>
      </c>
      <c r="H437" s="16"/>
      <c r="I437" s="55"/>
      <c r="J437" s="55"/>
    </row>
    <row r="438" spans="1:10" ht="25.5" hidden="1" x14ac:dyDescent="0.2">
      <c r="A438" s="26"/>
      <c r="B438" s="115"/>
      <c r="C438" s="49"/>
      <c r="D438" s="21" t="s">
        <v>269</v>
      </c>
      <c r="E438" s="22" t="s">
        <v>396</v>
      </c>
      <c r="F438" s="60"/>
      <c r="G438" s="5"/>
      <c r="H438" s="16"/>
      <c r="I438" s="55"/>
      <c r="J438" s="55"/>
    </row>
    <row r="439" spans="1:10" hidden="1" x14ac:dyDescent="0.2">
      <c r="A439" s="26">
        <v>332</v>
      </c>
      <c r="B439" s="115"/>
      <c r="C439" s="109" t="s">
        <v>0</v>
      </c>
      <c r="D439" s="110"/>
      <c r="E439" s="111"/>
      <c r="F439" s="84">
        <f>SUM(F438:F438)</f>
        <v>0</v>
      </c>
      <c r="G439" s="33">
        <f>SUM(G438:G438)</f>
        <v>0</v>
      </c>
      <c r="H439" s="16"/>
      <c r="I439" s="55"/>
      <c r="J439" s="55"/>
    </row>
    <row r="440" spans="1:10" ht="30" customHeight="1" x14ac:dyDescent="0.2">
      <c r="A440" s="26">
        <v>330</v>
      </c>
      <c r="B440" s="115"/>
      <c r="C440" s="106" t="s">
        <v>8</v>
      </c>
      <c r="D440" s="3" t="s">
        <v>132</v>
      </c>
      <c r="E440" s="9" t="s">
        <v>133</v>
      </c>
      <c r="F440" s="60">
        <v>300</v>
      </c>
      <c r="G440" s="5"/>
      <c r="H440" s="16"/>
      <c r="I440" s="55"/>
      <c r="J440" s="55"/>
    </row>
    <row r="441" spans="1:10" ht="25.5" hidden="1" x14ac:dyDescent="0.2">
      <c r="A441" s="26"/>
      <c r="B441" s="115"/>
      <c r="C441" s="107"/>
      <c r="D441" s="3" t="s">
        <v>134</v>
      </c>
      <c r="E441" s="9" t="s">
        <v>135</v>
      </c>
      <c r="F441" s="60"/>
      <c r="G441" s="5"/>
      <c r="H441" s="16"/>
      <c r="I441" s="55"/>
      <c r="J441" s="55"/>
    </row>
    <row r="442" spans="1:10" ht="25.5" x14ac:dyDescent="0.2">
      <c r="A442" s="26"/>
      <c r="B442" s="115"/>
      <c r="C442" s="107"/>
      <c r="D442" s="3" t="s">
        <v>134</v>
      </c>
      <c r="E442" s="9" t="s">
        <v>135</v>
      </c>
      <c r="F442" s="60">
        <v>200</v>
      </c>
      <c r="G442" s="5"/>
      <c r="H442" s="16"/>
      <c r="I442" s="55"/>
      <c r="J442" s="55"/>
    </row>
    <row r="443" spans="1:10" ht="44.25" hidden="1" customHeight="1" x14ac:dyDescent="0.2">
      <c r="A443" s="26">
        <v>331</v>
      </c>
      <c r="B443" s="115"/>
      <c r="C443" s="108"/>
      <c r="D443" s="21" t="s">
        <v>136</v>
      </c>
      <c r="E443" s="53" t="s">
        <v>398</v>
      </c>
      <c r="F443" s="60"/>
      <c r="G443" s="5"/>
      <c r="H443" s="16"/>
      <c r="I443" s="55"/>
      <c r="J443" s="55"/>
    </row>
    <row r="444" spans="1:10" x14ac:dyDescent="0.2">
      <c r="A444" s="26">
        <v>332</v>
      </c>
      <c r="B444" s="115"/>
      <c r="C444" s="109" t="s">
        <v>0</v>
      </c>
      <c r="D444" s="110"/>
      <c r="E444" s="111"/>
      <c r="F444" s="84">
        <f>SUM(F440:F443)</f>
        <v>500</v>
      </c>
      <c r="G444" s="33">
        <f>SUM(G440:G443)</f>
        <v>0</v>
      </c>
      <c r="H444" s="16"/>
      <c r="I444" s="55"/>
      <c r="J444" s="55"/>
    </row>
    <row r="445" spans="1:10" ht="33" customHeight="1" x14ac:dyDescent="0.2">
      <c r="A445" s="26">
        <v>333</v>
      </c>
      <c r="B445" s="115"/>
      <c r="C445" s="106" t="s">
        <v>11</v>
      </c>
      <c r="D445" s="3" t="s">
        <v>132</v>
      </c>
      <c r="E445" s="9" t="s">
        <v>133</v>
      </c>
      <c r="F445" s="60">
        <v>1300</v>
      </c>
      <c r="G445" s="5"/>
      <c r="H445" s="16"/>
      <c r="I445" s="55"/>
      <c r="J445" s="55"/>
    </row>
    <row r="446" spans="1:10" ht="29.25" customHeight="1" x14ac:dyDescent="0.2">
      <c r="A446" s="26">
        <v>334</v>
      </c>
      <c r="B446" s="115"/>
      <c r="C446" s="107"/>
      <c r="D446" s="3" t="s">
        <v>134</v>
      </c>
      <c r="E446" s="9" t="s">
        <v>135</v>
      </c>
      <c r="F446" s="60">
        <v>200</v>
      </c>
      <c r="G446" s="5"/>
      <c r="H446" s="16"/>
      <c r="I446" s="55"/>
      <c r="J446" s="55"/>
    </row>
    <row r="447" spans="1:10" ht="25.5" hidden="1" x14ac:dyDescent="0.2">
      <c r="A447" s="26">
        <v>335</v>
      </c>
      <c r="B447" s="115"/>
      <c r="C447" s="108"/>
      <c r="D447" s="3" t="s">
        <v>269</v>
      </c>
      <c r="E447" s="9" t="s">
        <v>396</v>
      </c>
      <c r="F447" s="60"/>
      <c r="G447" s="5"/>
      <c r="H447" s="16"/>
      <c r="I447" s="55"/>
      <c r="J447" s="55"/>
    </row>
    <row r="448" spans="1:10" x14ac:dyDescent="0.2">
      <c r="A448" s="26">
        <v>336</v>
      </c>
      <c r="B448" s="115"/>
      <c r="C448" s="109" t="s">
        <v>0</v>
      </c>
      <c r="D448" s="110"/>
      <c r="E448" s="111"/>
      <c r="F448" s="84">
        <f>SUM(F445:F447)</f>
        <v>1500</v>
      </c>
      <c r="G448" s="33">
        <f>SUM(G445:G447)</f>
        <v>0</v>
      </c>
      <c r="H448" s="16"/>
      <c r="I448" s="55"/>
      <c r="J448" s="55"/>
    </row>
    <row r="449" spans="1:10" ht="25.5" x14ac:dyDescent="0.2">
      <c r="A449" s="26">
        <v>337</v>
      </c>
      <c r="B449" s="115"/>
      <c r="C449" s="106" t="s">
        <v>12</v>
      </c>
      <c r="D449" s="3" t="s">
        <v>132</v>
      </c>
      <c r="E449" s="9" t="s">
        <v>133</v>
      </c>
      <c r="F449" s="60">
        <v>200</v>
      </c>
      <c r="G449" s="5"/>
      <c r="H449" s="16"/>
      <c r="I449" s="55"/>
      <c r="J449" s="55"/>
    </row>
    <row r="450" spans="1:10" ht="25.5" x14ac:dyDescent="0.2">
      <c r="A450" s="26"/>
      <c r="B450" s="115"/>
      <c r="C450" s="107"/>
      <c r="D450" s="3" t="s">
        <v>134</v>
      </c>
      <c r="E450" s="9" t="s">
        <v>135</v>
      </c>
      <c r="F450" s="60">
        <v>200</v>
      </c>
      <c r="G450" s="5"/>
      <c r="H450" s="16"/>
      <c r="I450" s="55"/>
      <c r="J450" s="55"/>
    </row>
    <row r="451" spans="1:10" ht="25.5" hidden="1" x14ac:dyDescent="0.2">
      <c r="A451" s="26">
        <v>338</v>
      </c>
      <c r="B451" s="115"/>
      <c r="C451" s="113"/>
      <c r="D451" s="3" t="s">
        <v>269</v>
      </c>
      <c r="E451" s="9" t="s">
        <v>396</v>
      </c>
      <c r="F451" s="60"/>
      <c r="G451" s="5"/>
      <c r="H451" s="16"/>
      <c r="I451" s="55"/>
      <c r="J451" s="55"/>
    </row>
    <row r="452" spans="1:10" x14ac:dyDescent="0.2">
      <c r="A452" s="26">
        <v>339</v>
      </c>
      <c r="B452" s="115"/>
      <c r="C452" s="109" t="s">
        <v>0</v>
      </c>
      <c r="D452" s="110"/>
      <c r="E452" s="111"/>
      <c r="F452" s="84">
        <f>SUM(F449:F451)</f>
        <v>400</v>
      </c>
      <c r="G452" s="33">
        <f>SUM(G449:G451)</f>
        <v>0</v>
      </c>
      <c r="H452" s="16"/>
      <c r="I452" s="55"/>
      <c r="J452" s="55"/>
    </row>
    <row r="453" spans="1:10" ht="25.5" hidden="1" x14ac:dyDescent="0.2">
      <c r="A453" s="26"/>
      <c r="B453" s="115"/>
      <c r="C453" s="106" t="s">
        <v>399</v>
      </c>
      <c r="D453" s="3" t="s">
        <v>132</v>
      </c>
      <c r="E453" s="9" t="s">
        <v>133</v>
      </c>
      <c r="F453" s="60"/>
      <c r="G453" s="5"/>
      <c r="H453" s="16"/>
      <c r="I453" s="55"/>
      <c r="J453" s="55"/>
    </row>
    <row r="454" spans="1:10" ht="25.5" hidden="1" x14ac:dyDescent="0.2">
      <c r="A454" s="26"/>
      <c r="B454" s="115"/>
      <c r="C454" s="107"/>
      <c r="D454" s="3" t="s">
        <v>134</v>
      </c>
      <c r="E454" s="9" t="s">
        <v>135</v>
      </c>
      <c r="F454" s="60"/>
      <c r="G454" s="5"/>
      <c r="H454" s="16"/>
      <c r="I454" s="55"/>
      <c r="J454" s="55"/>
    </row>
    <row r="455" spans="1:10" ht="25.5" hidden="1" x14ac:dyDescent="0.2">
      <c r="A455" s="26"/>
      <c r="B455" s="115"/>
      <c r="C455" s="113"/>
      <c r="D455" s="3" t="s">
        <v>269</v>
      </c>
      <c r="E455" s="9" t="s">
        <v>396</v>
      </c>
      <c r="F455" s="60"/>
      <c r="G455" s="5"/>
      <c r="H455" s="16"/>
      <c r="I455" s="55"/>
      <c r="J455" s="55"/>
    </row>
    <row r="456" spans="1:10" hidden="1" x14ac:dyDescent="0.2">
      <c r="A456" s="26"/>
      <c r="B456" s="115"/>
      <c r="C456" s="109" t="s">
        <v>0</v>
      </c>
      <c r="D456" s="110"/>
      <c r="E456" s="111"/>
      <c r="F456" s="84">
        <f>SUM(F453:F455)</f>
        <v>0</v>
      </c>
      <c r="G456" s="33">
        <f>SUM(G453:G455)</f>
        <v>0</v>
      </c>
      <c r="H456" s="16"/>
      <c r="I456" s="55"/>
      <c r="J456" s="55"/>
    </row>
    <row r="457" spans="1:10" ht="25.5" x14ac:dyDescent="0.2">
      <c r="A457" s="26">
        <v>340</v>
      </c>
      <c r="B457" s="115"/>
      <c r="C457" s="106" t="s">
        <v>14</v>
      </c>
      <c r="D457" s="3" t="s">
        <v>132</v>
      </c>
      <c r="E457" s="9" t="s">
        <v>133</v>
      </c>
      <c r="F457" s="60">
        <v>700</v>
      </c>
      <c r="G457" s="5"/>
      <c r="H457" s="16"/>
      <c r="I457" s="55"/>
      <c r="J457" s="55"/>
    </row>
    <row r="458" spans="1:10" ht="25.5" hidden="1" x14ac:dyDescent="0.2">
      <c r="A458" s="26"/>
      <c r="B458" s="115"/>
      <c r="C458" s="107"/>
      <c r="D458" s="3" t="s">
        <v>134</v>
      </c>
      <c r="E458" s="9" t="s">
        <v>135</v>
      </c>
      <c r="F458" s="60"/>
      <c r="G458" s="5"/>
      <c r="H458" s="16"/>
      <c r="I458" s="55"/>
      <c r="J458" s="55"/>
    </row>
    <row r="459" spans="1:10" ht="25.5" hidden="1" x14ac:dyDescent="0.2">
      <c r="A459" s="26">
        <v>341</v>
      </c>
      <c r="B459" s="115"/>
      <c r="C459" s="112"/>
      <c r="D459" s="3" t="s">
        <v>269</v>
      </c>
      <c r="E459" s="9" t="s">
        <v>396</v>
      </c>
      <c r="F459" s="60"/>
      <c r="G459" s="5"/>
      <c r="H459" s="16"/>
      <c r="I459" s="55"/>
      <c r="J459" s="55"/>
    </row>
    <row r="460" spans="1:10" x14ac:dyDescent="0.2">
      <c r="A460" s="26">
        <v>342</v>
      </c>
      <c r="B460" s="115"/>
      <c r="C460" s="109" t="s">
        <v>0</v>
      </c>
      <c r="D460" s="110"/>
      <c r="E460" s="111"/>
      <c r="F460" s="84">
        <f>SUM(F457:F459)</f>
        <v>700</v>
      </c>
      <c r="G460" s="33">
        <f>SUM(G457:G459)</f>
        <v>0</v>
      </c>
      <c r="H460" s="16"/>
      <c r="I460" s="55"/>
      <c r="J460" s="55"/>
    </row>
    <row r="461" spans="1:10" ht="25.5" hidden="1" x14ac:dyDescent="0.2">
      <c r="A461" s="26">
        <v>343</v>
      </c>
      <c r="B461" s="115"/>
      <c r="C461" s="106" t="s">
        <v>15</v>
      </c>
      <c r="D461" s="3" t="s">
        <v>269</v>
      </c>
      <c r="E461" s="9" t="s">
        <v>396</v>
      </c>
      <c r="F461" s="60"/>
      <c r="G461" s="5"/>
      <c r="H461" s="16"/>
      <c r="I461" s="55"/>
      <c r="J461" s="55"/>
    </row>
    <row r="462" spans="1:10" hidden="1" x14ac:dyDescent="0.2">
      <c r="A462" s="26"/>
      <c r="B462" s="115"/>
      <c r="C462" s="107"/>
      <c r="D462" s="3" t="s">
        <v>306</v>
      </c>
      <c r="E462" s="9" t="s">
        <v>348</v>
      </c>
      <c r="F462" s="60"/>
      <c r="G462" s="5"/>
      <c r="H462" s="16"/>
      <c r="I462" s="55"/>
      <c r="J462" s="55"/>
    </row>
    <row r="463" spans="1:10" ht="25.5" hidden="1" x14ac:dyDescent="0.2">
      <c r="A463" s="26">
        <v>344</v>
      </c>
      <c r="B463" s="115"/>
      <c r="C463" s="108"/>
      <c r="D463" s="3" t="s">
        <v>134</v>
      </c>
      <c r="E463" s="9" t="s">
        <v>135</v>
      </c>
      <c r="F463" s="60"/>
      <c r="G463" s="5"/>
      <c r="H463" s="16"/>
      <c r="I463" s="55"/>
      <c r="J463" s="55"/>
    </row>
    <row r="464" spans="1:10" hidden="1" x14ac:dyDescent="0.2">
      <c r="A464" s="26">
        <v>345</v>
      </c>
      <c r="B464" s="115"/>
      <c r="C464" s="109" t="s">
        <v>0</v>
      </c>
      <c r="D464" s="110"/>
      <c r="E464" s="111"/>
      <c r="F464" s="84">
        <f>SUM(F461:F463)</f>
        <v>0</v>
      </c>
      <c r="G464" s="33">
        <f>SUM(G461:G463)</f>
        <v>0</v>
      </c>
      <c r="H464" s="16"/>
      <c r="I464" s="55"/>
      <c r="J464" s="55"/>
    </row>
    <row r="465" spans="1:10" ht="39" customHeight="1" x14ac:dyDescent="0.2">
      <c r="A465" s="26">
        <v>346</v>
      </c>
      <c r="B465" s="115"/>
      <c r="C465" s="106" t="s">
        <v>30</v>
      </c>
      <c r="D465" s="3" t="s">
        <v>137</v>
      </c>
      <c r="E465" s="9" t="s">
        <v>561</v>
      </c>
      <c r="F465" s="60">
        <v>1996510</v>
      </c>
      <c r="G465" s="5">
        <v>1628616</v>
      </c>
      <c r="H465" s="16"/>
      <c r="I465" s="55"/>
      <c r="J465" s="55"/>
    </row>
    <row r="466" spans="1:10" ht="25.5" x14ac:dyDescent="0.2">
      <c r="A466" s="26">
        <v>347</v>
      </c>
      <c r="B466" s="115"/>
      <c r="C466" s="115"/>
      <c r="D466" s="3" t="s">
        <v>134</v>
      </c>
      <c r="E466" s="9" t="s">
        <v>135</v>
      </c>
      <c r="F466" s="60">
        <v>3000</v>
      </c>
      <c r="G466" s="5"/>
      <c r="H466" s="31"/>
      <c r="I466" s="55"/>
      <c r="J466" s="55"/>
    </row>
    <row r="467" spans="1:10" hidden="1" x14ac:dyDescent="0.2">
      <c r="A467" s="26">
        <v>348</v>
      </c>
      <c r="B467" s="115"/>
      <c r="C467" s="115"/>
      <c r="D467" s="3" t="s">
        <v>275</v>
      </c>
      <c r="E467" s="9" t="s">
        <v>276</v>
      </c>
      <c r="F467" s="60"/>
      <c r="G467" s="5"/>
      <c r="H467" s="16"/>
      <c r="I467" s="55"/>
      <c r="J467" s="55"/>
    </row>
    <row r="468" spans="1:10" ht="38.25" hidden="1" x14ac:dyDescent="0.2">
      <c r="A468" s="26">
        <v>349</v>
      </c>
      <c r="B468" s="115"/>
      <c r="C468" s="115"/>
      <c r="D468" s="3" t="s">
        <v>138</v>
      </c>
      <c r="E468" s="9" t="s">
        <v>139</v>
      </c>
      <c r="F468" s="60"/>
      <c r="G468" s="5"/>
      <c r="H468" s="16"/>
      <c r="I468" s="55"/>
      <c r="J468" s="55"/>
    </row>
    <row r="469" spans="1:10" ht="25.5" x14ac:dyDescent="0.2">
      <c r="A469" s="26">
        <v>350</v>
      </c>
      <c r="B469" s="115"/>
      <c r="C469" s="115"/>
      <c r="D469" s="3" t="s">
        <v>140</v>
      </c>
      <c r="E469" s="9" t="s">
        <v>676</v>
      </c>
      <c r="F469" s="60">
        <v>1000</v>
      </c>
      <c r="G469" s="5"/>
      <c r="H469" s="16"/>
      <c r="I469" s="55"/>
      <c r="J469" s="55"/>
    </row>
    <row r="470" spans="1:10" ht="38.25" x14ac:dyDescent="0.2">
      <c r="A470" s="26">
        <v>351</v>
      </c>
      <c r="B470" s="115"/>
      <c r="C470" s="115"/>
      <c r="D470" s="3" t="s">
        <v>141</v>
      </c>
      <c r="E470" s="9" t="s">
        <v>142</v>
      </c>
      <c r="F470" s="60">
        <v>9000</v>
      </c>
      <c r="G470" s="5"/>
      <c r="H470" s="16"/>
      <c r="I470" s="55"/>
      <c r="J470" s="55"/>
    </row>
    <row r="471" spans="1:10" ht="25.5" x14ac:dyDescent="0.2">
      <c r="A471" s="26">
        <v>352</v>
      </c>
      <c r="B471" s="115"/>
      <c r="C471" s="115"/>
      <c r="D471" s="3" t="s">
        <v>143</v>
      </c>
      <c r="E471" s="9" t="s">
        <v>144</v>
      </c>
      <c r="F471" s="60">
        <v>14000</v>
      </c>
      <c r="G471" s="5"/>
      <c r="H471" s="16"/>
      <c r="I471" s="55"/>
      <c r="J471" s="55"/>
    </row>
    <row r="472" spans="1:10" ht="51" x14ac:dyDescent="0.2">
      <c r="A472" s="26">
        <v>353</v>
      </c>
      <c r="B472" s="115"/>
      <c r="C472" s="115"/>
      <c r="D472" s="3" t="s">
        <v>145</v>
      </c>
      <c r="E472" s="4" t="s">
        <v>450</v>
      </c>
      <c r="F472" s="60">
        <v>9000</v>
      </c>
      <c r="G472" s="5"/>
      <c r="H472" s="16"/>
      <c r="I472" s="55"/>
      <c r="J472" s="55"/>
    </row>
    <row r="473" spans="1:10" ht="36.75" customHeight="1" x14ac:dyDescent="0.2">
      <c r="A473" s="26">
        <v>354</v>
      </c>
      <c r="B473" s="115"/>
      <c r="C473" s="115"/>
      <c r="D473" s="3" t="s">
        <v>146</v>
      </c>
      <c r="E473" s="9" t="s">
        <v>147</v>
      </c>
      <c r="F473" s="60">
        <v>33000</v>
      </c>
      <c r="G473" s="5"/>
      <c r="H473" s="16"/>
      <c r="I473" s="55"/>
      <c r="J473" s="55"/>
    </row>
    <row r="474" spans="1:10" ht="51" x14ac:dyDescent="0.2">
      <c r="A474" s="26">
        <v>355</v>
      </c>
      <c r="B474" s="115"/>
      <c r="C474" s="143"/>
      <c r="D474" s="3" t="s">
        <v>148</v>
      </c>
      <c r="E474" s="20" t="s">
        <v>451</v>
      </c>
      <c r="F474" s="60">
        <v>1000</v>
      </c>
      <c r="G474" s="5"/>
      <c r="H474" s="16"/>
      <c r="I474" s="55"/>
      <c r="J474" s="55"/>
    </row>
    <row r="475" spans="1:10" ht="38.25" x14ac:dyDescent="0.2">
      <c r="A475" s="26">
        <v>356</v>
      </c>
      <c r="B475" s="115"/>
      <c r="C475" s="143"/>
      <c r="D475" s="3" t="s">
        <v>277</v>
      </c>
      <c r="E475" s="15" t="s">
        <v>379</v>
      </c>
      <c r="F475" s="60">
        <v>4000</v>
      </c>
      <c r="G475" s="5"/>
      <c r="H475" s="16"/>
      <c r="I475" s="55"/>
      <c r="J475" s="55"/>
    </row>
    <row r="476" spans="1:10" ht="38.25" x14ac:dyDescent="0.2">
      <c r="A476" s="26">
        <v>357</v>
      </c>
      <c r="B476" s="115"/>
      <c r="C476" s="143"/>
      <c r="D476" s="3" t="s">
        <v>149</v>
      </c>
      <c r="E476" s="20" t="s">
        <v>238</v>
      </c>
      <c r="F476" s="60">
        <v>1000</v>
      </c>
      <c r="G476" s="5"/>
      <c r="H476" s="16"/>
      <c r="I476" s="55"/>
      <c r="J476" s="55"/>
    </row>
    <row r="477" spans="1:10" x14ac:dyDescent="0.2">
      <c r="A477" s="26"/>
      <c r="B477" s="115"/>
      <c r="C477" s="143"/>
      <c r="D477" s="3" t="s">
        <v>150</v>
      </c>
      <c r="E477" s="75" t="s">
        <v>151</v>
      </c>
      <c r="F477" s="60">
        <v>1500</v>
      </c>
      <c r="G477" s="5"/>
      <c r="H477" s="16"/>
      <c r="I477" s="55"/>
      <c r="J477" s="55"/>
    </row>
    <row r="478" spans="1:10" ht="29.25" customHeight="1" x14ac:dyDescent="0.2">
      <c r="A478" s="26"/>
      <c r="B478" s="115"/>
      <c r="C478" s="143"/>
      <c r="D478" s="3" t="s">
        <v>306</v>
      </c>
      <c r="E478" s="75" t="s">
        <v>562</v>
      </c>
      <c r="F478" s="60">
        <v>7000</v>
      </c>
      <c r="G478" s="5"/>
      <c r="H478" s="16"/>
      <c r="I478" s="55"/>
      <c r="J478" s="55"/>
    </row>
    <row r="479" spans="1:10" ht="25.5" x14ac:dyDescent="0.2">
      <c r="A479" s="26"/>
      <c r="B479" s="115"/>
      <c r="C479" s="143"/>
      <c r="D479" s="3" t="s">
        <v>300</v>
      </c>
      <c r="E479" s="64" t="s">
        <v>301</v>
      </c>
      <c r="F479" s="60">
        <v>25000</v>
      </c>
      <c r="G479" s="5"/>
      <c r="H479" s="16"/>
      <c r="I479" s="55"/>
      <c r="J479" s="55"/>
    </row>
    <row r="480" spans="1:10" ht="19.5" customHeight="1" x14ac:dyDescent="0.2">
      <c r="A480" s="26"/>
      <c r="B480" s="115"/>
      <c r="C480" s="143"/>
      <c r="D480" s="3" t="s">
        <v>400</v>
      </c>
      <c r="E480" s="75" t="s">
        <v>401</v>
      </c>
      <c r="F480" s="60">
        <v>25700</v>
      </c>
      <c r="G480" s="5"/>
      <c r="H480" s="16"/>
      <c r="I480" s="55"/>
      <c r="J480" s="55"/>
    </row>
    <row r="481" spans="1:10" ht="24" customHeight="1" x14ac:dyDescent="0.2">
      <c r="A481" s="26"/>
      <c r="B481" s="115"/>
      <c r="C481" s="143"/>
      <c r="D481" s="3" t="s">
        <v>480</v>
      </c>
      <c r="E481" s="75" t="s">
        <v>563</v>
      </c>
      <c r="F481" s="60">
        <v>11000</v>
      </c>
      <c r="G481" s="5"/>
      <c r="H481" s="16"/>
      <c r="I481" s="55"/>
      <c r="J481" s="55"/>
    </row>
    <row r="482" spans="1:10" ht="24" hidden="1" customHeight="1" x14ac:dyDescent="0.2">
      <c r="A482" s="26"/>
      <c r="B482" s="115"/>
      <c r="C482" s="143"/>
      <c r="D482" s="3" t="s">
        <v>564</v>
      </c>
      <c r="E482" s="75" t="s">
        <v>566</v>
      </c>
      <c r="F482" s="60"/>
      <c r="G482" s="5"/>
      <c r="H482" s="16"/>
      <c r="I482" s="55"/>
      <c r="J482" s="55"/>
    </row>
    <row r="483" spans="1:10" ht="24" hidden="1" customHeight="1" x14ac:dyDescent="0.2">
      <c r="A483" s="26"/>
      <c r="B483" s="115"/>
      <c r="C483" s="143"/>
      <c r="D483" s="3" t="s">
        <v>565</v>
      </c>
      <c r="E483" s="75" t="s">
        <v>567</v>
      </c>
      <c r="F483" s="60"/>
      <c r="G483" s="5"/>
      <c r="H483" s="16"/>
      <c r="I483" s="55"/>
      <c r="J483" s="55"/>
    </row>
    <row r="484" spans="1:10" ht="24" customHeight="1" x14ac:dyDescent="0.2">
      <c r="A484" s="26"/>
      <c r="B484" s="115"/>
      <c r="C484" s="143"/>
      <c r="D484" s="3" t="s">
        <v>568</v>
      </c>
      <c r="E484" s="64" t="s">
        <v>569</v>
      </c>
      <c r="F484" s="60">
        <v>4000</v>
      </c>
      <c r="G484" s="5"/>
      <c r="H484" s="16"/>
      <c r="I484" s="55"/>
      <c r="J484" s="55"/>
    </row>
    <row r="485" spans="1:10" ht="24" customHeight="1" x14ac:dyDescent="0.2">
      <c r="A485" s="26"/>
      <c r="B485" s="115"/>
      <c r="C485" s="143"/>
      <c r="D485" s="3" t="s">
        <v>751</v>
      </c>
      <c r="E485" s="9" t="s">
        <v>752</v>
      </c>
      <c r="F485" s="95">
        <v>23000</v>
      </c>
      <c r="G485" s="5"/>
      <c r="H485" s="16"/>
      <c r="I485" s="55"/>
      <c r="J485" s="55"/>
    </row>
    <row r="486" spans="1:10" ht="63.75" customHeight="1" x14ac:dyDescent="0.2">
      <c r="A486" s="26"/>
      <c r="B486" s="115"/>
      <c r="C486" s="143"/>
      <c r="D486" s="21" t="s">
        <v>750</v>
      </c>
      <c r="E486" s="22" t="s">
        <v>749</v>
      </c>
      <c r="F486" s="60">
        <v>51700</v>
      </c>
      <c r="G486" s="5"/>
      <c r="H486" s="16"/>
      <c r="I486" s="55"/>
      <c r="J486" s="55"/>
    </row>
    <row r="487" spans="1:10" ht="17.25" customHeight="1" x14ac:dyDescent="0.2">
      <c r="A487" s="26">
        <v>358</v>
      </c>
      <c r="B487" s="115"/>
      <c r="C487" s="143"/>
      <c r="D487" s="3" t="s">
        <v>317</v>
      </c>
      <c r="E487" s="15" t="s">
        <v>350</v>
      </c>
      <c r="F487" s="60">
        <v>100000</v>
      </c>
      <c r="G487" s="5"/>
      <c r="H487" s="16"/>
      <c r="I487" s="55"/>
      <c r="J487" s="55"/>
    </row>
    <row r="488" spans="1:10" ht="54.75" customHeight="1" x14ac:dyDescent="0.2">
      <c r="A488" s="26">
        <v>359</v>
      </c>
      <c r="B488" s="115"/>
      <c r="C488" s="150"/>
      <c r="D488" s="3" t="s">
        <v>152</v>
      </c>
      <c r="E488" s="20" t="s">
        <v>239</v>
      </c>
      <c r="F488" s="60">
        <v>1900</v>
      </c>
      <c r="G488" s="5"/>
      <c r="H488" s="16"/>
      <c r="I488" s="55"/>
      <c r="J488" s="55"/>
    </row>
    <row r="489" spans="1:10" x14ac:dyDescent="0.2">
      <c r="A489" s="26">
        <v>360</v>
      </c>
      <c r="B489" s="115"/>
      <c r="C489" s="109" t="s">
        <v>0</v>
      </c>
      <c r="D489" s="110"/>
      <c r="E489" s="111"/>
      <c r="F489" s="93">
        <f>SUM(F465:F488)</f>
        <v>2322310</v>
      </c>
      <c r="G489" s="36">
        <f>SUM(G465:G488)</f>
        <v>1628616</v>
      </c>
      <c r="H489" s="16"/>
      <c r="I489" s="55"/>
      <c r="J489" s="55"/>
    </row>
    <row r="490" spans="1:10" ht="17.25" customHeight="1" x14ac:dyDescent="0.2">
      <c r="A490" s="26">
        <v>361</v>
      </c>
      <c r="B490" s="128" t="s">
        <v>232</v>
      </c>
      <c r="C490" s="129"/>
      <c r="D490" s="129"/>
      <c r="E490" s="130"/>
      <c r="F490" s="94">
        <f>SUM(F415+F419+F425+F429+F433+F444+F452+F460+F464+F489+F437+F448+F439+F422+F456)</f>
        <v>5740020</v>
      </c>
      <c r="G490" s="13">
        <f>SUM(G415+G419+G425+G429+G433+G444+G452+G460+G464+G489+G437+G448+G439+G422+G456)</f>
        <v>1919509</v>
      </c>
      <c r="H490" s="16"/>
      <c r="I490" s="55"/>
      <c r="J490" s="55"/>
    </row>
    <row r="491" spans="1:10" ht="38.25" hidden="1" x14ac:dyDescent="0.2">
      <c r="A491" s="26">
        <v>362</v>
      </c>
      <c r="B491" s="116" t="s">
        <v>278</v>
      </c>
      <c r="C491" s="114" t="s">
        <v>205</v>
      </c>
      <c r="D491" s="3" t="s">
        <v>153</v>
      </c>
      <c r="E491" s="4" t="s">
        <v>240</v>
      </c>
      <c r="F491" s="60"/>
      <c r="G491" s="5">
        <v>0</v>
      </c>
      <c r="H491" s="16"/>
      <c r="I491" s="55"/>
      <c r="J491" s="55"/>
    </row>
    <row r="492" spans="1:10" ht="38.25" hidden="1" x14ac:dyDescent="0.2">
      <c r="A492" s="26">
        <v>363</v>
      </c>
      <c r="B492" s="117"/>
      <c r="C492" s="115"/>
      <c r="D492" s="3" t="s">
        <v>154</v>
      </c>
      <c r="E492" s="4" t="s">
        <v>241</v>
      </c>
      <c r="F492" s="60"/>
      <c r="G492" s="5">
        <v>0</v>
      </c>
      <c r="H492" s="16"/>
      <c r="I492" s="55"/>
      <c r="J492" s="55"/>
    </row>
    <row r="493" spans="1:10" ht="33.75" hidden="1" customHeight="1" x14ac:dyDescent="0.2">
      <c r="A493" s="26">
        <v>364</v>
      </c>
      <c r="B493" s="117"/>
      <c r="C493" s="115"/>
      <c r="D493" s="3" t="s">
        <v>155</v>
      </c>
      <c r="E493" s="9" t="s">
        <v>156</v>
      </c>
      <c r="F493" s="60"/>
      <c r="G493" s="5">
        <v>0</v>
      </c>
      <c r="H493" s="16"/>
      <c r="I493" s="55"/>
      <c r="J493" s="55"/>
    </row>
    <row r="494" spans="1:10" ht="34.5" customHeight="1" x14ac:dyDescent="0.2">
      <c r="A494" s="26">
        <v>365</v>
      </c>
      <c r="B494" s="117"/>
      <c r="C494" s="143"/>
      <c r="D494" s="3" t="s">
        <v>157</v>
      </c>
      <c r="E494" s="15" t="s">
        <v>158</v>
      </c>
      <c r="F494" s="60">
        <v>30000</v>
      </c>
      <c r="G494" s="5"/>
      <c r="H494" s="16"/>
      <c r="I494" s="55"/>
      <c r="J494" s="55"/>
    </row>
    <row r="495" spans="1:10" ht="25.5" x14ac:dyDescent="0.2">
      <c r="A495" s="26">
        <v>366</v>
      </c>
      <c r="B495" s="117"/>
      <c r="C495" s="143"/>
      <c r="D495" s="3" t="s">
        <v>159</v>
      </c>
      <c r="E495" s="15" t="s">
        <v>160</v>
      </c>
      <c r="F495" s="60">
        <v>8000</v>
      </c>
      <c r="G495" s="5"/>
      <c r="H495" s="16"/>
      <c r="I495" s="55"/>
      <c r="J495" s="55"/>
    </row>
    <row r="496" spans="1:10" x14ac:dyDescent="0.2">
      <c r="A496" s="26"/>
      <c r="B496" s="117"/>
      <c r="C496" s="143"/>
      <c r="D496" s="18" t="s">
        <v>393</v>
      </c>
      <c r="E496" s="20" t="s">
        <v>392</v>
      </c>
      <c r="F496" s="60">
        <v>30000</v>
      </c>
      <c r="G496" s="5"/>
      <c r="H496" s="16"/>
      <c r="I496" s="55"/>
      <c r="J496" s="55"/>
    </row>
    <row r="497" spans="1:10" ht="42" customHeight="1" x14ac:dyDescent="0.2">
      <c r="A497" s="26"/>
      <c r="B497" s="117"/>
      <c r="C497" s="143"/>
      <c r="D497" s="3" t="s">
        <v>570</v>
      </c>
      <c r="E497" s="64" t="s">
        <v>571</v>
      </c>
      <c r="F497" s="60">
        <v>10000</v>
      </c>
      <c r="G497" s="5"/>
      <c r="H497" s="16"/>
      <c r="I497" s="55"/>
      <c r="J497" s="55"/>
    </row>
    <row r="498" spans="1:10" ht="42" hidden="1" customHeight="1" x14ac:dyDescent="0.2">
      <c r="A498" s="26"/>
      <c r="B498" s="117"/>
      <c r="C498" s="143"/>
      <c r="D498" s="3" t="s">
        <v>572</v>
      </c>
      <c r="E498" s="64" t="s">
        <v>608</v>
      </c>
      <c r="F498" s="60"/>
      <c r="G498" s="5"/>
      <c r="H498" s="16"/>
      <c r="I498" s="55"/>
      <c r="J498" s="55"/>
    </row>
    <row r="499" spans="1:10" ht="45" hidden="1" customHeight="1" x14ac:dyDescent="0.2">
      <c r="A499" s="26">
        <v>367</v>
      </c>
      <c r="B499" s="117"/>
      <c r="C499" s="143"/>
      <c r="D499" s="3" t="s">
        <v>545</v>
      </c>
      <c r="E499" s="74" t="s">
        <v>452</v>
      </c>
      <c r="F499" s="60"/>
      <c r="G499" s="5"/>
      <c r="H499" s="16"/>
      <c r="I499" s="55"/>
      <c r="J499" s="55"/>
    </row>
    <row r="500" spans="1:10" ht="43.5" hidden="1" customHeight="1" x14ac:dyDescent="0.2">
      <c r="A500" s="26"/>
      <c r="B500" s="117"/>
      <c r="C500" s="143"/>
      <c r="D500" s="3" t="s">
        <v>395</v>
      </c>
      <c r="E500" s="64" t="s">
        <v>453</v>
      </c>
      <c r="F500" s="60"/>
      <c r="G500" s="5"/>
      <c r="H500" s="16"/>
      <c r="I500" s="55"/>
      <c r="J500" s="55"/>
    </row>
    <row r="501" spans="1:10" ht="44.25" hidden="1" customHeight="1" x14ac:dyDescent="0.2">
      <c r="A501" s="26"/>
      <c r="B501" s="117"/>
      <c r="C501" s="143"/>
      <c r="D501" s="3" t="s">
        <v>394</v>
      </c>
      <c r="E501" s="64" t="s">
        <v>454</v>
      </c>
      <c r="F501" s="60"/>
      <c r="G501" s="5"/>
      <c r="H501" s="16"/>
      <c r="I501" s="55"/>
      <c r="J501" s="55"/>
    </row>
    <row r="502" spans="1:10" ht="54" customHeight="1" x14ac:dyDescent="0.2">
      <c r="A502" s="26"/>
      <c r="B502" s="117"/>
      <c r="C502" s="143"/>
      <c r="D502" s="3" t="s">
        <v>677</v>
      </c>
      <c r="E502" s="64" t="s">
        <v>678</v>
      </c>
      <c r="F502" s="60">
        <v>10000</v>
      </c>
      <c r="G502" s="5"/>
      <c r="H502" s="16"/>
      <c r="I502" s="55"/>
      <c r="J502" s="55"/>
    </row>
    <row r="503" spans="1:10" ht="42" customHeight="1" x14ac:dyDescent="0.2">
      <c r="A503" s="26">
        <v>368</v>
      </c>
      <c r="B503" s="117"/>
      <c r="C503" s="150"/>
      <c r="D503" s="3" t="s">
        <v>481</v>
      </c>
      <c r="E503" s="64" t="s">
        <v>482</v>
      </c>
      <c r="F503" s="60">
        <v>50000</v>
      </c>
      <c r="G503" s="5"/>
      <c r="H503" s="16"/>
      <c r="I503" s="55"/>
      <c r="J503" s="55"/>
    </row>
    <row r="504" spans="1:10" x14ac:dyDescent="0.2">
      <c r="A504" s="26">
        <v>369</v>
      </c>
      <c r="B504" s="118"/>
      <c r="C504" s="109" t="s">
        <v>0</v>
      </c>
      <c r="D504" s="110"/>
      <c r="E504" s="111"/>
      <c r="F504" s="93">
        <f>SUM(F491:F503)</f>
        <v>138000</v>
      </c>
      <c r="G504" s="36">
        <f>SUM(G491:G503)</f>
        <v>0</v>
      </c>
      <c r="H504" s="16"/>
      <c r="I504" s="55"/>
      <c r="J504" s="55"/>
    </row>
    <row r="505" spans="1:10" ht="22.5" customHeight="1" x14ac:dyDescent="0.2">
      <c r="A505" s="26">
        <v>370</v>
      </c>
      <c r="B505" s="128" t="s">
        <v>312</v>
      </c>
      <c r="C505" s="129"/>
      <c r="D505" s="129"/>
      <c r="E505" s="130"/>
      <c r="F505" s="94">
        <f>SUM(F504)</f>
        <v>138000</v>
      </c>
      <c r="G505" s="13">
        <f>SUM(G504)</f>
        <v>0</v>
      </c>
      <c r="H505" s="16"/>
      <c r="I505" s="55"/>
      <c r="J505" s="55"/>
    </row>
    <row r="506" spans="1:10" ht="49.5" customHeight="1" x14ac:dyDescent="0.2">
      <c r="A506" s="26">
        <v>371</v>
      </c>
      <c r="B506" s="114" t="s">
        <v>233</v>
      </c>
      <c r="C506" s="123" t="s">
        <v>213</v>
      </c>
      <c r="D506" s="3" t="s">
        <v>180</v>
      </c>
      <c r="E506" s="9" t="s">
        <v>679</v>
      </c>
      <c r="F506" s="60">
        <v>55000</v>
      </c>
      <c r="G506" s="5">
        <v>0</v>
      </c>
      <c r="H506" s="16"/>
      <c r="I506" s="55"/>
      <c r="J506" s="55"/>
    </row>
    <row r="507" spans="1:10" ht="38.25" x14ac:dyDescent="0.2">
      <c r="A507" s="26"/>
      <c r="B507" s="115"/>
      <c r="C507" s="123"/>
      <c r="D507" s="3" t="s">
        <v>181</v>
      </c>
      <c r="E507" s="9" t="s">
        <v>683</v>
      </c>
      <c r="F507" s="85">
        <v>7000</v>
      </c>
      <c r="G507" s="5"/>
      <c r="H507" s="16"/>
      <c r="I507" s="55"/>
      <c r="J507" s="55"/>
    </row>
    <row r="508" spans="1:10" ht="25.5" x14ac:dyDescent="0.2">
      <c r="A508" s="26"/>
      <c r="B508" s="115"/>
      <c r="C508" s="123"/>
      <c r="D508" s="3" t="s">
        <v>747</v>
      </c>
      <c r="E508" s="64" t="s">
        <v>680</v>
      </c>
      <c r="F508" s="85">
        <v>50000</v>
      </c>
      <c r="G508" s="5"/>
      <c r="H508" s="16"/>
      <c r="I508" s="55"/>
      <c r="J508" s="55"/>
    </row>
    <row r="509" spans="1:10" ht="25.5" x14ac:dyDescent="0.2">
      <c r="A509" s="26"/>
      <c r="B509" s="115"/>
      <c r="C509" s="123"/>
      <c r="D509" s="3" t="s">
        <v>748</v>
      </c>
      <c r="E509" s="64" t="s">
        <v>681</v>
      </c>
      <c r="F509" s="85">
        <v>50000</v>
      </c>
      <c r="G509" s="5"/>
      <c r="H509" s="16"/>
      <c r="I509" s="55"/>
      <c r="J509" s="55"/>
    </row>
    <row r="510" spans="1:10" ht="25.5" x14ac:dyDescent="0.2">
      <c r="A510" s="26"/>
      <c r="B510" s="115"/>
      <c r="C510" s="123"/>
      <c r="D510" s="3" t="s">
        <v>746</v>
      </c>
      <c r="E510" s="64" t="s">
        <v>682</v>
      </c>
      <c r="F510" s="85">
        <v>89634</v>
      </c>
      <c r="G510" s="5"/>
      <c r="H510" s="16"/>
      <c r="I510" s="55"/>
      <c r="J510" s="55"/>
    </row>
    <row r="511" spans="1:10" ht="38.25" hidden="1" x14ac:dyDescent="0.2">
      <c r="A511" s="26"/>
      <c r="B511" s="115"/>
      <c r="C511" s="123"/>
      <c r="D511" s="3" t="s">
        <v>282</v>
      </c>
      <c r="E511" s="9" t="s">
        <v>283</v>
      </c>
      <c r="F511" s="60"/>
      <c r="G511" s="5">
        <v>0</v>
      </c>
      <c r="H511" s="16"/>
      <c r="I511" s="55"/>
      <c r="J511" s="55"/>
    </row>
    <row r="512" spans="1:10" hidden="1" x14ac:dyDescent="0.2">
      <c r="A512" s="26">
        <v>372</v>
      </c>
      <c r="B512" s="120"/>
      <c r="C512" s="123"/>
      <c r="D512" s="3" t="s">
        <v>178</v>
      </c>
      <c r="E512" s="9" t="s">
        <v>179</v>
      </c>
      <c r="F512" s="60"/>
      <c r="G512" s="5"/>
      <c r="H512" s="16"/>
      <c r="I512" s="55"/>
      <c r="J512" s="55"/>
    </row>
    <row r="513" spans="1:10" ht="38.25" hidden="1" x14ac:dyDescent="0.2">
      <c r="A513" s="26"/>
      <c r="B513" s="120"/>
      <c r="C513" s="123"/>
      <c r="D513" s="3" t="s">
        <v>624</v>
      </c>
      <c r="E513" s="9" t="s">
        <v>625</v>
      </c>
      <c r="F513" s="85"/>
      <c r="G513" s="5"/>
      <c r="H513" s="16"/>
      <c r="I513" s="55"/>
      <c r="J513" s="55"/>
    </row>
    <row r="514" spans="1:10" ht="38.25" x14ac:dyDescent="0.2">
      <c r="A514" s="26"/>
      <c r="B514" s="120"/>
      <c r="C514" s="123"/>
      <c r="D514" s="3" t="s">
        <v>402</v>
      </c>
      <c r="E514" s="9" t="s">
        <v>403</v>
      </c>
      <c r="F514" s="85">
        <v>60000</v>
      </c>
      <c r="G514" s="5"/>
      <c r="H514" s="16"/>
      <c r="I514" s="55"/>
      <c r="J514" s="55"/>
    </row>
    <row r="515" spans="1:10" ht="25.5" hidden="1" x14ac:dyDescent="0.2">
      <c r="A515" s="26"/>
      <c r="B515" s="120"/>
      <c r="C515" s="123"/>
      <c r="D515" s="3" t="s">
        <v>535</v>
      </c>
      <c r="E515" s="4" t="s">
        <v>534</v>
      </c>
      <c r="F515" s="85"/>
      <c r="G515" s="5"/>
      <c r="H515" s="16"/>
      <c r="I515" s="55"/>
      <c r="J515" s="55"/>
    </row>
    <row r="516" spans="1:10" ht="25.5" hidden="1" x14ac:dyDescent="0.2">
      <c r="A516" s="26"/>
      <c r="B516" s="120"/>
      <c r="C516" s="123"/>
      <c r="D516" s="3" t="s">
        <v>404</v>
      </c>
      <c r="E516" s="9" t="s">
        <v>405</v>
      </c>
      <c r="F516" s="85"/>
      <c r="G516" s="5"/>
      <c r="H516" s="16"/>
      <c r="I516" s="55"/>
      <c r="J516" s="55"/>
    </row>
    <row r="517" spans="1:10" ht="18.75" hidden="1" customHeight="1" x14ac:dyDescent="0.2">
      <c r="A517" s="26"/>
      <c r="B517" s="120"/>
      <c r="C517" s="123"/>
      <c r="D517" s="3" t="s">
        <v>539</v>
      </c>
      <c r="E517" s="9" t="s">
        <v>540</v>
      </c>
      <c r="F517" s="85"/>
      <c r="G517" s="5"/>
      <c r="H517" s="16"/>
      <c r="I517" s="55"/>
      <c r="J517" s="55"/>
    </row>
    <row r="518" spans="1:10" x14ac:dyDescent="0.2">
      <c r="A518" s="26"/>
      <c r="B518" s="120"/>
      <c r="C518" s="123"/>
      <c r="D518" s="3" t="s">
        <v>174</v>
      </c>
      <c r="E518" s="9" t="s">
        <v>175</v>
      </c>
      <c r="F518" s="85">
        <v>100000</v>
      </c>
      <c r="G518" s="5"/>
      <c r="H518" s="16"/>
      <c r="I518" s="55"/>
      <c r="J518" s="55"/>
    </row>
    <row r="519" spans="1:10" x14ac:dyDescent="0.2">
      <c r="A519" s="26"/>
      <c r="B519" s="120"/>
      <c r="C519" s="123"/>
      <c r="D519" s="3" t="s">
        <v>167</v>
      </c>
      <c r="E519" s="9" t="s">
        <v>168</v>
      </c>
      <c r="F519" s="85">
        <v>69500</v>
      </c>
      <c r="G519" s="5">
        <v>59329</v>
      </c>
      <c r="H519" s="16"/>
      <c r="I519" s="55"/>
      <c r="J519" s="55"/>
    </row>
    <row r="520" spans="1:10" ht="27.75" customHeight="1" x14ac:dyDescent="0.2">
      <c r="A520" s="26"/>
      <c r="B520" s="120"/>
      <c r="C520" s="123"/>
      <c r="D520" s="3" t="s">
        <v>538</v>
      </c>
      <c r="E520" s="9" t="s">
        <v>685</v>
      </c>
      <c r="F520" s="85">
        <v>25700</v>
      </c>
      <c r="G520" s="5"/>
      <c r="H520" s="16"/>
      <c r="I520" s="55"/>
      <c r="J520" s="55"/>
    </row>
    <row r="521" spans="1:10" ht="45" customHeight="1" x14ac:dyDescent="0.2">
      <c r="A521" s="26"/>
      <c r="B521" s="120"/>
      <c r="C521" s="123"/>
      <c r="D521" s="3" t="s">
        <v>173</v>
      </c>
      <c r="E521" s="4" t="s">
        <v>234</v>
      </c>
      <c r="F521" s="85">
        <v>148560</v>
      </c>
      <c r="G521" s="5">
        <v>133209</v>
      </c>
      <c r="H521" s="16"/>
      <c r="I521" s="55"/>
      <c r="J521" s="55"/>
    </row>
    <row r="522" spans="1:10" ht="33.75" customHeight="1" x14ac:dyDescent="0.2">
      <c r="A522" s="26">
        <v>373</v>
      </c>
      <c r="B522" s="120"/>
      <c r="C522" s="123"/>
      <c r="D522" s="3" t="s">
        <v>163</v>
      </c>
      <c r="E522" s="9" t="s">
        <v>164</v>
      </c>
      <c r="F522" s="60">
        <v>30000</v>
      </c>
      <c r="G522" s="5"/>
      <c r="H522" s="16"/>
      <c r="I522" s="55"/>
      <c r="J522" s="55"/>
    </row>
    <row r="523" spans="1:10" ht="25.5" hidden="1" customHeight="1" x14ac:dyDescent="0.2">
      <c r="A523" s="26">
        <v>374</v>
      </c>
      <c r="B523" s="120"/>
      <c r="C523" s="123"/>
      <c r="D523" s="3" t="s">
        <v>631</v>
      </c>
      <c r="E523" s="9" t="s">
        <v>632</v>
      </c>
      <c r="F523" s="60">
        <v>0</v>
      </c>
      <c r="G523" s="5"/>
      <c r="H523" s="16"/>
      <c r="I523" s="55"/>
      <c r="J523" s="55"/>
    </row>
    <row r="524" spans="1:10" ht="34.5" hidden="1" customHeight="1" x14ac:dyDescent="0.2">
      <c r="A524" s="26">
        <v>375</v>
      </c>
      <c r="B524" s="120"/>
      <c r="C524" s="123"/>
      <c r="D524" s="18" t="s">
        <v>633</v>
      </c>
      <c r="E524" s="9" t="s">
        <v>634</v>
      </c>
      <c r="F524" s="60"/>
      <c r="G524" s="5"/>
      <c r="H524" s="16"/>
      <c r="I524" s="55"/>
      <c r="J524" s="55"/>
    </row>
    <row r="525" spans="1:10" ht="38.25" x14ac:dyDescent="0.2">
      <c r="A525" s="26"/>
      <c r="B525" s="120"/>
      <c r="C525" s="123"/>
      <c r="D525" s="3" t="s">
        <v>176</v>
      </c>
      <c r="E525" s="9" t="s">
        <v>177</v>
      </c>
      <c r="F525" s="60">
        <v>487798</v>
      </c>
      <c r="G525" s="5">
        <v>399234</v>
      </c>
      <c r="H525" s="16"/>
      <c r="I525" s="55"/>
      <c r="J525" s="55"/>
    </row>
    <row r="526" spans="1:10" ht="63.75" x14ac:dyDescent="0.2">
      <c r="A526" s="26"/>
      <c r="B526" s="120"/>
      <c r="C526" s="123"/>
      <c r="D526" s="3" t="s">
        <v>483</v>
      </c>
      <c r="E526" s="9" t="s">
        <v>744</v>
      </c>
      <c r="F526" s="60">
        <v>23000</v>
      </c>
      <c r="G526" s="5"/>
      <c r="H526" s="16"/>
      <c r="I526" s="55"/>
      <c r="J526" s="55"/>
    </row>
    <row r="527" spans="1:10" ht="38.25" hidden="1" x14ac:dyDescent="0.2">
      <c r="A527" s="26"/>
      <c r="B527" s="120"/>
      <c r="C527" s="123"/>
      <c r="D527" s="3" t="s">
        <v>551</v>
      </c>
      <c r="E527" s="9" t="s">
        <v>552</v>
      </c>
      <c r="F527" s="60"/>
      <c r="G527" s="5"/>
      <c r="H527" s="16"/>
      <c r="I527" s="55"/>
      <c r="J527" s="55"/>
    </row>
    <row r="528" spans="1:10" ht="48" hidden="1" customHeight="1" x14ac:dyDescent="0.2">
      <c r="A528" s="26"/>
      <c r="B528" s="120"/>
      <c r="C528" s="123"/>
      <c r="D528" s="3" t="s">
        <v>541</v>
      </c>
      <c r="E528" s="9" t="s">
        <v>531</v>
      </c>
      <c r="F528" s="60"/>
      <c r="G528" s="5"/>
      <c r="H528" s="16"/>
      <c r="I528" s="55"/>
      <c r="J528" s="55"/>
    </row>
    <row r="529" spans="1:10" ht="57" customHeight="1" x14ac:dyDescent="0.2">
      <c r="A529" s="26">
        <v>376</v>
      </c>
      <c r="B529" s="120"/>
      <c r="C529" s="123"/>
      <c r="D529" s="3" t="s">
        <v>279</v>
      </c>
      <c r="E529" s="4" t="s">
        <v>684</v>
      </c>
      <c r="F529" s="60">
        <v>21100</v>
      </c>
      <c r="G529" s="5"/>
      <c r="H529" s="16"/>
      <c r="I529" s="55"/>
      <c r="J529" s="55"/>
    </row>
    <row r="530" spans="1:10" x14ac:dyDescent="0.2">
      <c r="A530" s="26">
        <v>377</v>
      </c>
      <c r="B530" s="120"/>
      <c r="C530" s="121" t="s">
        <v>0</v>
      </c>
      <c r="D530" s="121"/>
      <c r="E530" s="121"/>
      <c r="F530" s="93">
        <f>SUM(F506:F529)</f>
        <v>1217292</v>
      </c>
      <c r="G530" s="36">
        <f>SUM(G506:G529)</f>
        <v>591772</v>
      </c>
      <c r="H530" s="16"/>
      <c r="I530" s="55"/>
      <c r="J530" s="55"/>
    </row>
    <row r="531" spans="1:10" ht="51" x14ac:dyDescent="0.2">
      <c r="A531" s="26"/>
      <c r="B531" s="120"/>
      <c r="C531" s="123" t="s">
        <v>659</v>
      </c>
      <c r="D531" s="3" t="s">
        <v>483</v>
      </c>
      <c r="E531" s="9" t="s">
        <v>484</v>
      </c>
      <c r="F531" s="95">
        <v>900000</v>
      </c>
      <c r="G531" s="66"/>
      <c r="H531" s="16"/>
      <c r="I531" s="55"/>
      <c r="J531" s="55"/>
    </row>
    <row r="532" spans="1:10" ht="51" x14ac:dyDescent="0.2">
      <c r="A532" s="26"/>
      <c r="B532" s="120"/>
      <c r="C532" s="136"/>
      <c r="D532" s="3" t="s">
        <v>485</v>
      </c>
      <c r="E532" s="9" t="s">
        <v>486</v>
      </c>
      <c r="F532" s="95">
        <v>95000</v>
      </c>
      <c r="G532" s="66"/>
      <c r="H532" s="16"/>
      <c r="I532" s="55"/>
      <c r="J532" s="55"/>
    </row>
    <row r="533" spans="1:10" ht="18.75" customHeight="1" x14ac:dyDescent="0.2">
      <c r="A533" s="26">
        <v>378</v>
      </c>
      <c r="B533" s="120"/>
      <c r="C533" s="136"/>
      <c r="D533" s="137" t="s">
        <v>0</v>
      </c>
      <c r="E533" s="138"/>
      <c r="F533" s="96">
        <f>SUM(F531:F532)</f>
        <v>995000</v>
      </c>
      <c r="G533" s="65">
        <f>SUM(G531:G532)</f>
        <v>0</v>
      </c>
      <c r="H533" s="16"/>
      <c r="I533" s="55"/>
      <c r="J533" s="55"/>
    </row>
    <row r="534" spans="1:10" ht="27.75" customHeight="1" x14ac:dyDescent="0.2">
      <c r="A534" s="26">
        <v>379</v>
      </c>
      <c r="B534" s="120"/>
      <c r="C534" s="122" t="s">
        <v>2</v>
      </c>
      <c r="D534" s="3" t="s">
        <v>165</v>
      </c>
      <c r="E534" s="9" t="s">
        <v>166</v>
      </c>
      <c r="F534" s="60">
        <v>2000</v>
      </c>
      <c r="G534" s="5"/>
      <c r="H534" s="16"/>
      <c r="I534" s="55"/>
      <c r="J534" s="55"/>
    </row>
    <row r="535" spans="1:10" ht="25.5" x14ac:dyDescent="0.2">
      <c r="A535" s="26">
        <v>380</v>
      </c>
      <c r="B535" s="120"/>
      <c r="C535" s="123"/>
      <c r="D535" s="3" t="s">
        <v>161</v>
      </c>
      <c r="E535" s="9" t="s">
        <v>162</v>
      </c>
      <c r="F535" s="60">
        <v>9800</v>
      </c>
      <c r="G535" s="5"/>
      <c r="H535" s="16"/>
      <c r="I535" s="55"/>
      <c r="J535" s="55"/>
    </row>
    <row r="536" spans="1:10" x14ac:dyDescent="0.2">
      <c r="A536" s="26"/>
      <c r="B536" s="120"/>
      <c r="C536" s="123"/>
      <c r="D536" s="3" t="s">
        <v>174</v>
      </c>
      <c r="E536" s="9" t="s">
        <v>351</v>
      </c>
      <c r="F536" s="60">
        <v>2000</v>
      </c>
      <c r="G536" s="5"/>
      <c r="H536" s="16"/>
      <c r="I536" s="55"/>
      <c r="J536" s="55"/>
    </row>
    <row r="537" spans="1:10" ht="27" customHeight="1" x14ac:dyDescent="0.2">
      <c r="A537" s="26">
        <v>381</v>
      </c>
      <c r="B537" s="120"/>
      <c r="C537" s="123"/>
      <c r="D537" s="3" t="s">
        <v>167</v>
      </c>
      <c r="E537" s="9" t="s">
        <v>168</v>
      </c>
      <c r="F537" s="60">
        <v>8400</v>
      </c>
      <c r="G537" s="5"/>
      <c r="H537" s="16"/>
      <c r="I537" s="55"/>
      <c r="J537" s="55"/>
    </row>
    <row r="538" spans="1:10" x14ac:dyDescent="0.2">
      <c r="A538" s="26">
        <v>382</v>
      </c>
      <c r="B538" s="120"/>
      <c r="C538" s="123"/>
      <c r="D538" s="3" t="s">
        <v>169</v>
      </c>
      <c r="E538" s="9" t="s">
        <v>170</v>
      </c>
      <c r="F538" s="60">
        <v>600</v>
      </c>
      <c r="G538" s="5"/>
      <c r="H538" s="16"/>
      <c r="I538" s="55"/>
      <c r="J538" s="55"/>
    </row>
    <row r="539" spans="1:10" ht="38.25" x14ac:dyDescent="0.2">
      <c r="A539" s="26">
        <v>383</v>
      </c>
      <c r="B539" s="120"/>
      <c r="C539" s="123"/>
      <c r="D539" s="3" t="s">
        <v>176</v>
      </c>
      <c r="E539" s="9" t="s">
        <v>177</v>
      </c>
      <c r="F539" s="60">
        <v>2500</v>
      </c>
      <c r="G539" s="5"/>
      <c r="H539" s="16"/>
      <c r="I539" s="55"/>
      <c r="J539" s="55"/>
    </row>
    <row r="540" spans="1:10" x14ac:dyDescent="0.2">
      <c r="A540" s="26"/>
      <c r="B540" s="120"/>
      <c r="C540" s="123"/>
      <c r="D540" s="3" t="s">
        <v>280</v>
      </c>
      <c r="E540" s="9" t="s">
        <v>281</v>
      </c>
      <c r="F540" s="60">
        <v>1100</v>
      </c>
      <c r="G540" s="5"/>
      <c r="H540" s="16"/>
      <c r="I540" s="55"/>
      <c r="J540" s="55"/>
    </row>
    <row r="541" spans="1:10" ht="38.25" x14ac:dyDescent="0.2">
      <c r="A541" s="26">
        <v>384</v>
      </c>
      <c r="B541" s="120"/>
      <c r="C541" s="123"/>
      <c r="D541" s="3" t="s">
        <v>173</v>
      </c>
      <c r="E541" s="4" t="s">
        <v>234</v>
      </c>
      <c r="F541" s="60">
        <v>1500</v>
      </c>
      <c r="G541" s="5"/>
      <c r="H541" s="16"/>
      <c r="I541" s="55"/>
      <c r="J541" s="55"/>
    </row>
    <row r="542" spans="1:10" x14ac:dyDescent="0.2">
      <c r="A542" s="26">
        <v>385</v>
      </c>
      <c r="B542" s="120"/>
      <c r="C542" s="121" t="s">
        <v>0</v>
      </c>
      <c r="D542" s="121"/>
      <c r="E542" s="121"/>
      <c r="F542" s="93">
        <f>SUM(F534:F541)</f>
        <v>27900</v>
      </c>
      <c r="G542" s="36">
        <f>SUM(G534:G541)</f>
        <v>0</v>
      </c>
      <c r="H542" s="16"/>
      <c r="I542" s="55"/>
      <c r="J542" s="55"/>
    </row>
    <row r="543" spans="1:10" ht="25.5" x14ac:dyDescent="0.2">
      <c r="A543" s="26">
        <v>386</v>
      </c>
      <c r="B543" s="120"/>
      <c r="C543" s="122" t="s">
        <v>3</v>
      </c>
      <c r="D543" s="3" t="s">
        <v>161</v>
      </c>
      <c r="E543" s="9" t="s">
        <v>162</v>
      </c>
      <c r="F543" s="60">
        <v>4000</v>
      </c>
      <c r="G543" s="5"/>
      <c r="H543" s="16"/>
      <c r="I543" s="55"/>
      <c r="J543" s="55"/>
    </row>
    <row r="544" spans="1:10" ht="38.25" x14ac:dyDescent="0.2">
      <c r="A544" s="26"/>
      <c r="B544" s="120"/>
      <c r="C544" s="122"/>
      <c r="D544" s="3" t="s">
        <v>176</v>
      </c>
      <c r="E544" s="9" t="s">
        <v>177</v>
      </c>
      <c r="F544" s="60">
        <v>5000</v>
      </c>
      <c r="G544" s="5"/>
      <c r="H544" s="16"/>
      <c r="I544" s="55"/>
      <c r="J544" s="55"/>
    </row>
    <row r="545" spans="1:10" x14ac:dyDescent="0.2">
      <c r="A545" s="26"/>
      <c r="B545" s="120"/>
      <c r="C545" s="122"/>
      <c r="D545" s="3" t="s">
        <v>169</v>
      </c>
      <c r="E545" s="9" t="s">
        <v>170</v>
      </c>
      <c r="F545" s="60">
        <v>400</v>
      </c>
      <c r="G545" s="5"/>
      <c r="H545" s="16"/>
      <c r="I545" s="55"/>
      <c r="J545" s="55"/>
    </row>
    <row r="546" spans="1:10" x14ac:dyDescent="0.2">
      <c r="A546" s="26"/>
      <c r="B546" s="120"/>
      <c r="C546" s="122"/>
      <c r="D546" s="3" t="s">
        <v>174</v>
      </c>
      <c r="E546" s="9" t="s">
        <v>351</v>
      </c>
      <c r="F546" s="60">
        <v>1500</v>
      </c>
      <c r="G546" s="5"/>
      <c r="H546" s="16"/>
      <c r="I546" s="55"/>
      <c r="J546" s="55"/>
    </row>
    <row r="547" spans="1:10" x14ac:dyDescent="0.2">
      <c r="A547" s="26">
        <v>387</v>
      </c>
      <c r="B547" s="120"/>
      <c r="C547" s="123"/>
      <c r="D547" s="3" t="s">
        <v>167</v>
      </c>
      <c r="E547" s="9" t="s">
        <v>168</v>
      </c>
      <c r="F547" s="60">
        <v>1000</v>
      </c>
      <c r="G547" s="5"/>
      <c r="H547" s="16"/>
      <c r="I547" s="55"/>
      <c r="J547" s="55"/>
    </row>
    <row r="548" spans="1:10" x14ac:dyDescent="0.2">
      <c r="A548" s="26">
        <v>388</v>
      </c>
      <c r="B548" s="120"/>
      <c r="C548" s="121" t="s">
        <v>0</v>
      </c>
      <c r="D548" s="121"/>
      <c r="E548" s="121"/>
      <c r="F548" s="93">
        <f>SUM(F543:F547)</f>
        <v>11900</v>
      </c>
      <c r="G548" s="36">
        <f>SUM(G543:G547)</f>
        <v>0</v>
      </c>
      <c r="H548" s="16"/>
      <c r="I548" s="55"/>
      <c r="J548" s="55"/>
    </row>
    <row r="549" spans="1:10" ht="25.5" x14ac:dyDescent="0.2">
      <c r="A549" s="26">
        <v>389</v>
      </c>
      <c r="B549" s="120"/>
      <c r="C549" s="122" t="s">
        <v>4</v>
      </c>
      <c r="D549" s="3" t="s">
        <v>165</v>
      </c>
      <c r="E549" s="9" t="s">
        <v>166</v>
      </c>
      <c r="F549" s="60">
        <v>2000</v>
      </c>
      <c r="G549" s="5"/>
      <c r="H549" s="16"/>
      <c r="I549" s="55"/>
      <c r="J549" s="55"/>
    </row>
    <row r="550" spans="1:10" x14ac:dyDescent="0.2">
      <c r="A550" s="26">
        <v>390</v>
      </c>
      <c r="B550" s="120"/>
      <c r="C550" s="123"/>
      <c r="D550" s="3" t="s">
        <v>174</v>
      </c>
      <c r="E550" s="9" t="s">
        <v>175</v>
      </c>
      <c r="F550" s="60">
        <v>500</v>
      </c>
      <c r="G550" s="5"/>
      <c r="H550" s="16"/>
      <c r="I550" s="55"/>
      <c r="J550" s="55"/>
    </row>
    <row r="551" spans="1:10" x14ac:dyDescent="0.2">
      <c r="A551" s="26">
        <v>391</v>
      </c>
      <c r="B551" s="120"/>
      <c r="C551" s="123"/>
      <c r="D551" s="3" t="s">
        <v>167</v>
      </c>
      <c r="E551" s="9" t="s">
        <v>168</v>
      </c>
      <c r="F551" s="60">
        <v>1500</v>
      </c>
      <c r="G551" s="5"/>
      <c r="H551" s="16"/>
      <c r="I551" s="55"/>
      <c r="J551" s="55"/>
    </row>
    <row r="552" spans="1:10" x14ac:dyDescent="0.2">
      <c r="A552" s="26">
        <v>392</v>
      </c>
      <c r="B552" s="120"/>
      <c r="C552" s="123"/>
      <c r="D552" s="3" t="s">
        <v>169</v>
      </c>
      <c r="E552" s="9" t="s">
        <v>170</v>
      </c>
      <c r="F552" s="60">
        <v>400</v>
      </c>
      <c r="G552" s="5"/>
      <c r="H552" s="16"/>
      <c r="I552" s="55"/>
      <c r="J552" s="55"/>
    </row>
    <row r="553" spans="1:10" ht="29.25" customHeight="1" x14ac:dyDescent="0.2">
      <c r="A553" s="26"/>
      <c r="B553" s="120"/>
      <c r="C553" s="123"/>
      <c r="D553" s="3" t="s">
        <v>161</v>
      </c>
      <c r="E553" s="9" t="s">
        <v>162</v>
      </c>
      <c r="F553" s="60">
        <v>3700</v>
      </c>
      <c r="G553" s="5"/>
      <c r="H553" s="16"/>
      <c r="I553" s="55"/>
      <c r="J553" s="55"/>
    </row>
    <row r="554" spans="1:10" ht="38.25" x14ac:dyDescent="0.2">
      <c r="A554" s="26">
        <v>393</v>
      </c>
      <c r="B554" s="120"/>
      <c r="C554" s="123"/>
      <c r="D554" s="3" t="s">
        <v>282</v>
      </c>
      <c r="E554" s="9" t="s">
        <v>283</v>
      </c>
      <c r="F554" s="60">
        <v>500</v>
      </c>
      <c r="G554" s="5"/>
      <c r="H554" s="16"/>
      <c r="I554" s="55"/>
      <c r="J554" s="55"/>
    </row>
    <row r="555" spans="1:10" hidden="1" x14ac:dyDescent="0.2">
      <c r="A555" s="26"/>
      <c r="B555" s="120"/>
      <c r="C555" s="123"/>
      <c r="D555" s="3" t="s">
        <v>280</v>
      </c>
      <c r="E555" s="9" t="s">
        <v>281</v>
      </c>
      <c r="F555" s="60"/>
      <c r="G555" s="5"/>
      <c r="H555" s="16"/>
      <c r="I555" s="55"/>
      <c r="J555" s="55"/>
    </row>
    <row r="556" spans="1:10" ht="38.25" x14ac:dyDescent="0.2">
      <c r="A556" s="26">
        <v>394</v>
      </c>
      <c r="B556" s="120"/>
      <c r="C556" s="123"/>
      <c r="D556" s="3" t="s">
        <v>173</v>
      </c>
      <c r="E556" s="4" t="s">
        <v>234</v>
      </c>
      <c r="F556" s="60">
        <v>500</v>
      </c>
      <c r="G556" s="5"/>
      <c r="H556" s="16"/>
      <c r="I556" s="55"/>
      <c r="J556" s="55"/>
    </row>
    <row r="557" spans="1:10" x14ac:dyDescent="0.2">
      <c r="A557" s="26">
        <v>395</v>
      </c>
      <c r="B557" s="120"/>
      <c r="C557" s="121" t="s">
        <v>0</v>
      </c>
      <c r="D557" s="121"/>
      <c r="E557" s="121"/>
      <c r="F557" s="93">
        <f>SUM(F549:F556)</f>
        <v>9100</v>
      </c>
      <c r="G557" s="36">
        <f>SUM(G549:G556)</f>
        <v>0</v>
      </c>
      <c r="H557" s="16"/>
      <c r="I557" s="55"/>
      <c r="J557" s="55"/>
    </row>
    <row r="558" spans="1:10" ht="31.5" customHeight="1" x14ac:dyDescent="0.2">
      <c r="A558" s="26">
        <v>396</v>
      </c>
      <c r="B558" s="120"/>
      <c r="C558" s="122" t="s">
        <v>5</v>
      </c>
      <c r="D558" s="3" t="s">
        <v>165</v>
      </c>
      <c r="E558" s="9" t="s">
        <v>166</v>
      </c>
      <c r="F558" s="60">
        <v>5000</v>
      </c>
      <c r="G558" s="5"/>
      <c r="H558" s="16"/>
      <c r="I558" s="55"/>
      <c r="J558" s="55"/>
    </row>
    <row r="559" spans="1:10" ht="25.5" x14ac:dyDescent="0.2">
      <c r="A559" s="26">
        <v>397</v>
      </c>
      <c r="B559" s="120"/>
      <c r="C559" s="123"/>
      <c r="D559" s="3" t="s">
        <v>161</v>
      </c>
      <c r="E559" s="9" t="s">
        <v>162</v>
      </c>
      <c r="F559" s="60">
        <v>65000</v>
      </c>
      <c r="G559" s="5"/>
      <c r="H559" s="16"/>
      <c r="I559" s="55"/>
      <c r="J559" s="55"/>
    </row>
    <row r="560" spans="1:10" x14ac:dyDescent="0.2">
      <c r="A560" s="26"/>
      <c r="B560" s="120"/>
      <c r="C560" s="123"/>
      <c r="D560" s="3" t="s">
        <v>167</v>
      </c>
      <c r="E560" s="9" t="s">
        <v>168</v>
      </c>
      <c r="F560" s="60">
        <v>9000</v>
      </c>
      <c r="G560" s="5"/>
      <c r="H560" s="16"/>
      <c r="I560" s="55"/>
      <c r="J560" s="55"/>
    </row>
    <row r="561" spans="1:10" x14ac:dyDescent="0.2">
      <c r="A561" s="26"/>
      <c r="B561" s="120"/>
      <c r="C561" s="123"/>
      <c r="D561" s="78" t="s">
        <v>178</v>
      </c>
      <c r="E561" s="79" t="s">
        <v>179</v>
      </c>
      <c r="F561" s="60">
        <v>30000</v>
      </c>
      <c r="G561" s="5"/>
      <c r="H561" s="16"/>
      <c r="I561" s="55"/>
      <c r="J561" s="55"/>
    </row>
    <row r="562" spans="1:10" ht="38.25" x14ac:dyDescent="0.2">
      <c r="A562" s="26">
        <v>398</v>
      </c>
      <c r="B562" s="120"/>
      <c r="C562" s="123"/>
      <c r="D562" s="3" t="s">
        <v>176</v>
      </c>
      <c r="E562" s="9" t="s">
        <v>177</v>
      </c>
      <c r="F562" s="60">
        <v>7500</v>
      </c>
      <c r="G562" s="5"/>
      <c r="H562" s="16"/>
      <c r="I562" s="55"/>
      <c r="J562" s="55"/>
    </row>
    <row r="563" spans="1:10" x14ac:dyDescent="0.2">
      <c r="A563" s="26">
        <v>399</v>
      </c>
      <c r="B563" s="120"/>
      <c r="C563" s="123"/>
      <c r="D563" s="3" t="s">
        <v>169</v>
      </c>
      <c r="E563" s="9" t="s">
        <v>170</v>
      </c>
      <c r="F563" s="60">
        <v>800</v>
      </c>
      <c r="G563" s="5"/>
      <c r="H563" s="16"/>
      <c r="I563" s="55"/>
      <c r="J563" s="55"/>
    </row>
    <row r="564" spans="1:10" ht="45.75" customHeight="1" x14ac:dyDescent="0.2">
      <c r="A564" s="26"/>
      <c r="B564" s="120"/>
      <c r="C564" s="123"/>
      <c r="D564" s="3" t="s">
        <v>180</v>
      </c>
      <c r="E564" s="9" t="s">
        <v>686</v>
      </c>
      <c r="F564" s="60">
        <v>31500</v>
      </c>
      <c r="G564" s="5"/>
      <c r="H564" s="16"/>
      <c r="I564" s="55"/>
      <c r="J564" s="55"/>
    </row>
    <row r="565" spans="1:10" x14ac:dyDescent="0.2">
      <c r="A565" s="26">
        <v>400</v>
      </c>
      <c r="B565" s="120"/>
      <c r="C565" s="123"/>
      <c r="D565" s="3" t="s">
        <v>174</v>
      </c>
      <c r="E565" s="9" t="s">
        <v>175</v>
      </c>
      <c r="F565" s="60">
        <v>2000</v>
      </c>
      <c r="G565" s="5"/>
      <c r="H565" s="16"/>
      <c r="I565" s="55"/>
      <c r="J565" s="55"/>
    </row>
    <row r="566" spans="1:10" x14ac:dyDescent="0.2">
      <c r="A566" s="26"/>
      <c r="B566" s="120"/>
      <c r="C566" s="123"/>
      <c r="D566" s="3" t="s">
        <v>183</v>
      </c>
      <c r="E566" s="9" t="s">
        <v>573</v>
      </c>
      <c r="F566" s="60">
        <v>500</v>
      </c>
      <c r="G566" s="5"/>
      <c r="H566" s="16"/>
      <c r="I566" s="55"/>
      <c r="J566" s="55"/>
    </row>
    <row r="567" spans="1:10" ht="38.25" x14ac:dyDescent="0.2">
      <c r="A567" s="26">
        <v>401</v>
      </c>
      <c r="B567" s="120"/>
      <c r="C567" s="123"/>
      <c r="D567" s="3" t="s">
        <v>173</v>
      </c>
      <c r="E567" s="4" t="s">
        <v>234</v>
      </c>
      <c r="F567" s="60">
        <v>1000</v>
      </c>
      <c r="G567" s="5"/>
      <c r="H567" s="16"/>
      <c r="I567" s="55"/>
      <c r="J567" s="55"/>
    </row>
    <row r="568" spans="1:10" x14ac:dyDescent="0.2">
      <c r="A568" s="26">
        <v>402</v>
      </c>
      <c r="B568" s="120"/>
      <c r="C568" s="109" t="s">
        <v>0</v>
      </c>
      <c r="D568" s="110"/>
      <c r="E568" s="111"/>
      <c r="F568" s="93">
        <f>SUM(F558:F567)</f>
        <v>152300</v>
      </c>
      <c r="G568" s="36">
        <f>SUM(G558:G567)</f>
        <v>0</v>
      </c>
      <c r="H568" s="16"/>
      <c r="I568" s="55"/>
      <c r="J568" s="55"/>
    </row>
    <row r="569" spans="1:10" ht="32.25" customHeight="1" x14ac:dyDescent="0.2">
      <c r="A569" s="26">
        <v>403</v>
      </c>
      <c r="B569" s="120"/>
      <c r="C569" s="106" t="s">
        <v>6</v>
      </c>
      <c r="D569" s="3" t="s">
        <v>165</v>
      </c>
      <c r="E569" s="9" t="s">
        <v>166</v>
      </c>
      <c r="F569" s="60">
        <v>7000</v>
      </c>
      <c r="G569" s="5"/>
      <c r="H569" s="16"/>
      <c r="I569" s="55"/>
      <c r="J569" s="55"/>
    </row>
    <row r="570" spans="1:10" ht="45" customHeight="1" x14ac:dyDescent="0.2">
      <c r="A570" s="26"/>
      <c r="B570" s="120"/>
      <c r="C570" s="107"/>
      <c r="D570" s="3" t="s">
        <v>180</v>
      </c>
      <c r="E570" s="9" t="s">
        <v>686</v>
      </c>
      <c r="F570" s="60">
        <v>10000</v>
      </c>
      <c r="G570" s="5"/>
      <c r="H570" s="16"/>
      <c r="I570" s="55"/>
      <c r="J570" s="55"/>
    </row>
    <row r="571" spans="1:10" ht="24" customHeight="1" x14ac:dyDescent="0.2">
      <c r="A571" s="26">
        <v>404</v>
      </c>
      <c r="B571" s="120"/>
      <c r="C571" s="115"/>
      <c r="D571" s="3" t="s">
        <v>174</v>
      </c>
      <c r="E571" s="9" t="s">
        <v>175</v>
      </c>
      <c r="F571" s="60">
        <v>2000</v>
      </c>
      <c r="G571" s="5"/>
      <c r="H571" s="16"/>
      <c r="I571" s="55"/>
      <c r="J571" s="55"/>
    </row>
    <row r="572" spans="1:10" ht="42.75" customHeight="1" x14ac:dyDescent="0.2">
      <c r="A572" s="26">
        <v>405</v>
      </c>
      <c r="B572" s="120"/>
      <c r="C572" s="115"/>
      <c r="D572" s="3" t="s">
        <v>284</v>
      </c>
      <c r="E572" s="9" t="s">
        <v>687</v>
      </c>
      <c r="F572" s="60">
        <v>300</v>
      </c>
      <c r="G572" s="5"/>
      <c r="H572" s="16"/>
      <c r="I572" s="55"/>
      <c r="J572" s="55"/>
    </row>
    <row r="573" spans="1:10" ht="28.5" customHeight="1" x14ac:dyDescent="0.2">
      <c r="A573" s="26"/>
      <c r="B573" s="120"/>
      <c r="C573" s="115"/>
      <c r="D573" s="3" t="s">
        <v>286</v>
      </c>
      <c r="E573" s="9" t="s">
        <v>182</v>
      </c>
      <c r="F573" s="60">
        <v>27500</v>
      </c>
      <c r="G573" s="5"/>
      <c r="H573" s="16"/>
      <c r="I573" s="55"/>
      <c r="J573" s="55"/>
    </row>
    <row r="574" spans="1:10" ht="24" customHeight="1" x14ac:dyDescent="0.2">
      <c r="A574" s="26"/>
      <c r="B574" s="120"/>
      <c r="C574" s="115"/>
      <c r="D574" s="3" t="s">
        <v>183</v>
      </c>
      <c r="E574" s="9" t="s">
        <v>352</v>
      </c>
      <c r="F574" s="60">
        <v>2500</v>
      </c>
      <c r="G574" s="5"/>
      <c r="H574" s="16"/>
      <c r="I574" s="55"/>
      <c r="J574" s="55"/>
    </row>
    <row r="575" spans="1:10" x14ac:dyDescent="0.2">
      <c r="A575" s="26">
        <v>406</v>
      </c>
      <c r="B575" s="120"/>
      <c r="C575" s="115"/>
      <c r="D575" s="3" t="s">
        <v>167</v>
      </c>
      <c r="E575" s="9" t="s">
        <v>168</v>
      </c>
      <c r="F575" s="60">
        <v>6600</v>
      </c>
      <c r="G575" s="5"/>
      <c r="H575" s="16"/>
      <c r="I575" s="55"/>
      <c r="J575" s="55"/>
    </row>
    <row r="576" spans="1:10" x14ac:dyDescent="0.2">
      <c r="A576" s="26"/>
      <c r="B576" s="120"/>
      <c r="C576" s="115"/>
      <c r="D576" s="3" t="s">
        <v>178</v>
      </c>
      <c r="E576" s="4" t="s">
        <v>179</v>
      </c>
      <c r="F576" s="60">
        <v>15000</v>
      </c>
      <c r="G576" s="5"/>
      <c r="H576" s="16"/>
      <c r="I576" s="55"/>
      <c r="J576" s="55"/>
    </row>
    <row r="577" spans="1:10" x14ac:dyDescent="0.2">
      <c r="A577" s="26">
        <v>407</v>
      </c>
      <c r="B577" s="120"/>
      <c r="C577" s="115"/>
      <c r="D577" s="3" t="s">
        <v>169</v>
      </c>
      <c r="E577" s="9" t="s">
        <v>170</v>
      </c>
      <c r="F577" s="60">
        <v>800</v>
      </c>
      <c r="G577" s="5"/>
      <c r="H577" s="16"/>
      <c r="I577" s="55"/>
      <c r="J577" s="55"/>
    </row>
    <row r="578" spans="1:10" ht="38.25" x14ac:dyDescent="0.2">
      <c r="A578" s="26">
        <v>408</v>
      </c>
      <c r="B578" s="120"/>
      <c r="C578" s="115"/>
      <c r="D578" s="3" t="s">
        <v>173</v>
      </c>
      <c r="E578" s="4" t="s">
        <v>234</v>
      </c>
      <c r="F578" s="60">
        <v>5500</v>
      </c>
      <c r="G578" s="5"/>
      <c r="H578" s="16"/>
      <c r="I578" s="55"/>
      <c r="J578" s="55"/>
    </row>
    <row r="579" spans="1:10" ht="38.25" x14ac:dyDescent="0.2">
      <c r="A579" s="26"/>
      <c r="B579" s="120"/>
      <c r="C579" s="108"/>
      <c r="D579" s="3" t="s">
        <v>176</v>
      </c>
      <c r="E579" s="9" t="s">
        <v>177</v>
      </c>
      <c r="F579" s="60">
        <v>17000</v>
      </c>
      <c r="G579" s="5"/>
      <c r="H579" s="16"/>
      <c r="I579" s="55"/>
      <c r="J579" s="55"/>
    </row>
    <row r="580" spans="1:10" x14ac:dyDescent="0.2">
      <c r="A580" s="26">
        <v>409</v>
      </c>
      <c r="B580" s="120"/>
      <c r="C580" s="124" t="s">
        <v>0</v>
      </c>
      <c r="D580" s="125"/>
      <c r="E580" s="126"/>
      <c r="F580" s="93">
        <f>SUM(F569:F579)</f>
        <v>94200</v>
      </c>
      <c r="G580" s="36">
        <f>SUM(G569:G579)</f>
        <v>0</v>
      </c>
      <c r="H580" s="16"/>
      <c r="I580" s="55"/>
      <c r="J580" s="55"/>
    </row>
    <row r="581" spans="1:10" ht="36" customHeight="1" x14ac:dyDescent="0.2">
      <c r="A581" s="26">
        <v>410</v>
      </c>
      <c r="B581" s="120"/>
      <c r="C581" s="106" t="s">
        <v>7</v>
      </c>
      <c r="D581" s="3" t="s">
        <v>165</v>
      </c>
      <c r="E581" s="9" t="s">
        <v>166</v>
      </c>
      <c r="F581" s="60">
        <v>6900</v>
      </c>
      <c r="G581" s="5"/>
      <c r="H581" s="16"/>
      <c r="I581" s="55"/>
      <c r="J581" s="55"/>
    </row>
    <row r="582" spans="1:10" x14ac:dyDescent="0.2">
      <c r="A582" s="26"/>
      <c r="B582" s="120"/>
      <c r="C582" s="107"/>
      <c r="D582" s="3" t="s">
        <v>174</v>
      </c>
      <c r="E582" s="9" t="s">
        <v>175</v>
      </c>
      <c r="F582" s="60">
        <v>5000</v>
      </c>
      <c r="G582" s="5"/>
      <c r="H582" s="16"/>
      <c r="I582" s="55"/>
      <c r="J582" s="55"/>
    </row>
    <row r="583" spans="1:10" ht="51" hidden="1" x14ac:dyDescent="0.2">
      <c r="A583" s="26"/>
      <c r="B583" s="120"/>
      <c r="C583" s="107"/>
      <c r="D583" s="3" t="s">
        <v>485</v>
      </c>
      <c r="E583" s="9" t="s">
        <v>486</v>
      </c>
      <c r="F583" s="60"/>
      <c r="G583" s="5"/>
      <c r="H583" s="16"/>
      <c r="I583" s="55"/>
      <c r="J583" s="55"/>
    </row>
    <row r="584" spans="1:10" x14ac:dyDescent="0.2">
      <c r="A584" s="26"/>
      <c r="B584" s="120"/>
      <c r="C584" s="107"/>
      <c r="D584" s="3" t="s">
        <v>169</v>
      </c>
      <c r="E584" s="9" t="s">
        <v>170</v>
      </c>
      <c r="F584" s="60">
        <v>800</v>
      </c>
      <c r="G584" s="5"/>
      <c r="H584" s="16"/>
      <c r="I584" s="55"/>
      <c r="J584" s="55"/>
    </row>
    <row r="585" spans="1:10" ht="38.25" hidden="1" x14ac:dyDescent="0.2">
      <c r="A585" s="26"/>
      <c r="B585" s="120"/>
      <c r="C585" s="107"/>
      <c r="D585" s="3" t="s">
        <v>173</v>
      </c>
      <c r="E585" s="4" t="s">
        <v>234</v>
      </c>
      <c r="F585" s="60"/>
      <c r="G585" s="5"/>
      <c r="H585" s="16"/>
      <c r="I585" s="55"/>
      <c r="J585" s="55"/>
    </row>
    <row r="586" spans="1:10" ht="38.25" x14ac:dyDescent="0.2">
      <c r="A586" s="26"/>
      <c r="B586" s="120"/>
      <c r="C586" s="107"/>
      <c r="D586" s="3" t="s">
        <v>176</v>
      </c>
      <c r="E586" s="9" t="s">
        <v>177</v>
      </c>
      <c r="F586" s="60">
        <v>51000</v>
      </c>
      <c r="G586" s="5"/>
      <c r="H586" s="16"/>
      <c r="I586" s="55"/>
      <c r="J586" s="55"/>
    </row>
    <row r="587" spans="1:10" ht="25.5" x14ac:dyDescent="0.2">
      <c r="A587" s="26"/>
      <c r="B587" s="120"/>
      <c r="C587" s="131"/>
      <c r="D587" s="3" t="s">
        <v>688</v>
      </c>
      <c r="E587" s="3" t="s">
        <v>689</v>
      </c>
      <c r="F587" s="60">
        <v>1500</v>
      </c>
      <c r="G587" s="5"/>
      <c r="H587" s="16"/>
      <c r="I587" s="55"/>
      <c r="J587" s="55"/>
    </row>
    <row r="588" spans="1:10" x14ac:dyDescent="0.2">
      <c r="A588" s="26">
        <v>411</v>
      </c>
      <c r="B588" s="120"/>
      <c r="C588" s="108"/>
      <c r="D588" s="24" t="s">
        <v>167</v>
      </c>
      <c r="E588" s="72" t="s">
        <v>168</v>
      </c>
      <c r="F588" s="60">
        <v>8000</v>
      </c>
      <c r="G588" s="5"/>
      <c r="H588" s="16"/>
      <c r="I588" s="55"/>
      <c r="J588" s="55"/>
    </row>
    <row r="589" spans="1:10" x14ac:dyDescent="0.2">
      <c r="A589" s="26">
        <v>412</v>
      </c>
      <c r="B589" s="120"/>
      <c r="C589" s="124" t="s">
        <v>0</v>
      </c>
      <c r="D589" s="125"/>
      <c r="E589" s="126"/>
      <c r="F589" s="93">
        <f>SUM(F581:F588)</f>
        <v>73200</v>
      </c>
      <c r="G589" s="36">
        <f>SUM(G581:G588)</f>
        <v>0</v>
      </c>
      <c r="H589" s="16"/>
      <c r="I589" s="55"/>
      <c r="J589" s="55"/>
    </row>
    <row r="590" spans="1:10" x14ac:dyDescent="0.2">
      <c r="A590" s="26">
        <v>413</v>
      </c>
      <c r="B590" s="120"/>
      <c r="C590" s="106" t="s">
        <v>8</v>
      </c>
      <c r="D590" s="3" t="s">
        <v>167</v>
      </c>
      <c r="E590" s="9" t="s">
        <v>168</v>
      </c>
      <c r="F590" s="60">
        <v>13500</v>
      </c>
      <c r="G590" s="5"/>
      <c r="H590" s="16"/>
      <c r="I590" s="55"/>
      <c r="J590" s="55"/>
    </row>
    <row r="591" spans="1:10" ht="25.5" x14ac:dyDescent="0.2">
      <c r="A591" s="26">
        <v>414</v>
      </c>
      <c r="B591" s="120"/>
      <c r="C591" s="115"/>
      <c r="D591" s="3" t="s">
        <v>161</v>
      </c>
      <c r="E591" s="9" t="s">
        <v>162</v>
      </c>
      <c r="F591" s="60">
        <v>19700</v>
      </c>
      <c r="G591" s="5"/>
      <c r="H591" s="16"/>
      <c r="I591" s="55"/>
      <c r="J591" s="55"/>
    </row>
    <row r="592" spans="1:10" ht="38.25" x14ac:dyDescent="0.2">
      <c r="A592" s="26"/>
      <c r="B592" s="120"/>
      <c r="C592" s="143"/>
      <c r="D592" s="3" t="s">
        <v>282</v>
      </c>
      <c r="E592" s="64" t="s">
        <v>283</v>
      </c>
      <c r="F592" s="60">
        <v>1000</v>
      </c>
      <c r="G592" s="5"/>
      <c r="H592" s="16"/>
      <c r="I592" s="55"/>
      <c r="J592" s="55"/>
    </row>
    <row r="593" spans="1:10" ht="21.75" customHeight="1" x14ac:dyDescent="0.2">
      <c r="A593" s="26">
        <v>415</v>
      </c>
      <c r="B593" s="120"/>
      <c r="C593" s="115"/>
      <c r="D593" s="3" t="s">
        <v>169</v>
      </c>
      <c r="E593" s="9" t="s">
        <v>170</v>
      </c>
      <c r="F593" s="60">
        <v>800</v>
      </c>
      <c r="G593" s="5"/>
      <c r="H593" s="16"/>
      <c r="I593" s="55"/>
      <c r="J593" s="55"/>
    </row>
    <row r="594" spans="1:10" ht="44.25" customHeight="1" x14ac:dyDescent="0.2">
      <c r="A594" s="26"/>
      <c r="B594" s="120"/>
      <c r="C594" s="115"/>
      <c r="D594" s="3" t="s">
        <v>176</v>
      </c>
      <c r="E594" s="9" t="s">
        <v>177</v>
      </c>
      <c r="F594" s="60">
        <v>12000</v>
      </c>
      <c r="G594" s="5"/>
      <c r="H594" s="16"/>
      <c r="I594" s="55"/>
      <c r="J594" s="55"/>
    </row>
    <row r="595" spans="1:10" ht="22.5" customHeight="1" x14ac:dyDescent="0.2">
      <c r="A595" s="26">
        <v>416</v>
      </c>
      <c r="B595" s="120"/>
      <c r="C595" s="115"/>
      <c r="D595" s="3" t="s">
        <v>174</v>
      </c>
      <c r="E595" s="9" t="s">
        <v>175</v>
      </c>
      <c r="F595" s="60">
        <v>2000</v>
      </c>
      <c r="G595" s="5"/>
      <c r="H595" s="16"/>
      <c r="I595" s="55"/>
      <c r="J595" s="55"/>
    </row>
    <row r="596" spans="1:10" ht="46.5" customHeight="1" x14ac:dyDescent="0.2">
      <c r="A596" s="26">
        <v>417</v>
      </c>
      <c r="B596" s="120"/>
      <c r="C596" s="108"/>
      <c r="D596" s="3" t="s">
        <v>173</v>
      </c>
      <c r="E596" s="4" t="s">
        <v>234</v>
      </c>
      <c r="F596" s="60">
        <v>10000</v>
      </c>
      <c r="G596" s="5"/>
      <c r="H596" s="16"/>
      <c r="I596" s="55"/>
      <c r="J596" s="55"/>
    </row>
    <row r="597" spans="1:10" x14ac:dyDescent="0.2">
      <c r="A597" s="26">
        <v>418</v>
      </c>
      <c r="B597" s="120"/>
      <c r="C597" s="124" t="s">
        <v>0</v>
      </c>
      <c r="D597" s="125"/>
      <c r="E597" s="126"/>
      <c r="F597" s="93">
        <f>SUM(F590:F596)</f>
        <v>59000</v>
      </c>
      <c r="G597" s="36">
        <f>SUM(G590:G596)</f>
        <v>0</v>
      </c>
      <c r="H597" s="16"/>
      <c r="I597" s="55"/>
      <c r="J597" s="55"/>
    </row>
    <row r="598" spans="1:10" ht="34.5" customHeight="1" x14ac:dyDescent="0.2">
      <c r="A598" s="26"/>
      <c r="B598" s="120"/>
      <c r="C598" s="132" t="s">
        <v>9</v>
      </c>
      <c r="D598" s="3" t="s">
        <v>165</v>
      </c>
      <c r="E598" s="9" t="s">
        <v>166</v>
      </c>
      <c r="F598" s="60">
        <v>600</v>
      </c>
      <c r="G598" s="5"/>
      <c r="H598" s="16"/>
      <c r="I598" s="55"/>
      <c r="J598" s="55"/>
    </row>
    <row r="599" spans="1:10" x14ac:dyDescent="0.2">
      <c r="A599" s="26"/>
      <c r="B599" s="120"/>
      <c r="C599" s="133"/>
      <c r="D599" s="3" t="s">
        <v>174</v>
      </c>
      <c r="E599" s="9" t="s">
        <v>175</v>
      </c>
      <c r="F599" s="60">
        <v>500</v>
      </c>
      <c r="G599" s="5"/>
      <c r="H599" s="16"/>
      <c r="I599" s="55"/>
      <c r="J599" s="55"/>
    </row>
    <row r="600" spans="1:10" x14ac:dyDescent="0.2">
      <c r="A600" s="26"/>
      <c r="B600" s="120"/>
      <c r="C600" s="133"/>
      <c r="D600" s="3" t="s">
        <v>167</v>
      </c>
      <c r="E600" s="9" t="s">
        <v>168</v>
      </c>
      <c r="F600" s="60">
        <v>300</v>
      </c>
      <c r="G600" s="5"/>
      <c r="H600" s="16"/>
      <c r="I600" s="55"/>
      <c r="J600" s="55"/>
    </row>
    <row r="601" spans="1:10" x14ac:dyDescent="0.2">
      <c r="A601" s="26"/>
      <c r="B601" s="120"/>
      <c r="C601" s="133"/>
      <c r="D601" s="3" t="s">
        <v>169</v>
      </c>
      <c r="E601" s="9" t="s">
        <v>170</v>
      </c>
      <c r="F601" s="60">
        <v>400</v>
      </c>
      <c r="G601" s="5"/>
      <c r="H601" s="16"/>
      <c r="I601" s="55"/>
      <c r="J601" s="55"/>
    </row>
    <row r="602" spans="1:10" ht="25.5" x14ac:dyDescent="0.2">
      <c r="A602" s="26"/>
      <c r="B602" s="120"/>
      <c r="C602" s="133"/>
      <c r="D602" s="3" t="s">
        <v>161</v>
      </c>
      <c r="E602" s="9" t="s">
        <v>162</v>
      </c>
      <c r="F602" s="60">
        <v>1500</v>
      </c>
      <c r="G602" s="5"/>
      <c r="H602" s="16"/>
      <c r="I602" s="55"/>
      <c r="J602" s="55"/>
    </row>
    <row r="603" spans="1:10" ht="38.25" x14ac:dyDescent="0.2">
      <c r="A603" s="26">
        <v>419</v>
      </c>
      <c r="B603" s="120"/>
      <c r="C603" s="134"/>
      <c r="D603" s="3" t="s">
        <v>176</v>
      </c>
      <c r="E603" s="9" t="s">
        <v>177</v>
      </c>
      <c r="F603" s="60">
        <v>1700</v>
      </c>
      <c r="G603" s="5"/>
      <c r="H603" s="16"/>
      <c r="I603" s="55"/>
      <c r="J603" s="55"/>
    </row>
    <row r="604" spans="1:10" x14ac:dyDescent="0.2">
      <c r="A604" s="26"/>
      <c r="B604" s="120"/>
      <c r="C604" s="124" t="s">
        <v>0</v>
      </c>
      <c r="D604" s="125"/>
      <c r="E604" s="126"/>
      <c r="F604" s="93">
        <f>SUM(F598:F603)</f>
        <v>5000</v>
      </c>
      <c r="G604" s="36">
        <f>SUM(G598:G603)</f>
        <v>0</v>
      </c>
      <c r="H604" s="16"/>
      <c r="I604" s="55"/>
      <c r="J604" s="55"/>
    </row>
    <row r="605" spans="1:10" ht="36" customHeight="1" x14ac:dyDescent="0.2">
      <c r="A605" s="26">
        <v>420</v>
      </c>
      <c r="B605" s="120"/>
      <c r="C605" s="106" t="s">
        <v>10</v>
      </c>
      <c r="D605" s="3" t="s">
        <v>165</v>
      </c>
      <c r="E605" s="9" t="s">
        <v>166</v>
      </c>
      <c r="F605" s="60">
        <v>24500</v>
      </c>
      <c r="G605" s="5"/>
      <c r="H605" s="16"/>
      <c r="I605" s="55"/>
      <c r="J605" s="55"/>
    </row>
    <row r="606" spans="1:10" ht="38.25" customHeight="1" x14ac:dyDescent="0.2">
      <c r="A606" s="26"/>
      <c r="B606" s="120"/>
      <c r="C606" s="107"/>
      <c r="D606" s="3" t="s">
        <v>355</v>
      </c>
      <c r="E606" s="9" t="s">
        <v>356</v>
      </c>
      <c r="F606" s="60">
        <v>1000</v>
      </c>
      <c r="G606" s="5"/>
      <c r="H606" s="16"/>
      <c r="I606" s="55"/>
      <c r="J606" s="55"/>
    </row>
    <row r="607" spans="1:10" ht="38.25" customHeight="1" x14ac:dyDescent="0.2">
      <c r="A607" s="26"/>
      <c r="B607" s="120"/>
      <c r="C607" s="107"/>
      <c r="D607" s="3" t="s">
        <v>282</v>
      </c>
      <c r="E607" s="9" t="s">
        <v>283</v>
      </c>
      <c r="F607" s="60">
        <v>1500</v>
      </c>
      <c r="G607" s="5"/>
      <c r="H607" s="16"/>
      <c r="I607" s="55"/>
      <c r="J607" s="55"/>
    </row>
    <row r="608" spans="1:10" ht="38.25" hidden="1" x14ac:dyDescent="0.2">
      <c r="A608" s="26">
        <v>421</v>
      </c>
      <c r="B608" s="120"/>
      <c r="C608" s="115"/>
      <c r="D608" s="3" t="s">
        <v>180</v>
      </c>
      <c r="E608" s="9" t="s">
        <v>309</v>
      </c>
      <c r="F608" s="60"/>
      <c r="G608" s="5"/>
      <c r="H608" s="16"/>
      <c r="I608" s="55"/>
      <c r="J608" s="55"/>
    </row>
    <row r="609" spans="1:10" x14ac:dyDescent="0.2">
      <c r="A609" s="26"/>
      <c r="B609" s="120"/>
      <c r="C609" s="115"/>
      <c r="D609" s="3" t="s">
        <v>174</v>
      </c>
      <c r="E609" s="9" t="s">
        <v>175</v>
      </c>
      <c r="F609" s="60">
        <v>500</v>
      </c>
      <c r="G609" s="5"/>
      <c r="H609" s="16"/>
      <c r="I609" s="55"/>
      <c r="J609" s="55"/>
    </row>
    <row r="610" spans="1:10" ht="25.5" hidden="1" x14ac:dyDescent="0.2">
      <c r="A610" s="26"/>
      <c r="B610" s="120"/>
      <c r="C610" s="115"/>
      <c r="D610" s="3" t="s">
        <v>404</v>
      </c>
      <c r="E610" s="19" t="s">
        <v>405</v>
      </c>
      <c r="F610" s="60"/>
      <c r="G610" s="5"/>
      <c r="H610" s="16"/>
      <c r="I610" s="55"/>
      <c r="J610" s="55"/>
    </row>
    <row r="611" spans="1:10" ht="25.5" x14ac:dyDescent="0.2">
      <c r="A611" s="26">
        <v>422</v>
      </c>
      <c r="B611" s="120"/>
      <c r="C611" s="115"/>
      <c r="D611" s="3" t="s">
        <v>181</v>
      </c>
      <c r="E611" s="9" t="s">
        <v>182</v>
      </c>
      <c r="F611" s="60">
        <v>222000</v>
      </c>
      <c r="G611" s="5"/>
      <c r="H611" s="16"/>
      <c r="I611" s="55"/>
      <c r="J611" s="55"/>
    </row>
    <row r="612" spans="1:10" x14ac:dyDescent="0.2">
      <c r="A612" s="26">
        <v>423</v>
      </c>
      <c r="B612" s="120"/>
      <c r="C612" s="115"/>
      <c r="D612" s="3" t="s">
        <v>167</v>
      </c>
      <c r="E612" s="9" t="s">
        <v>690</v>
      </c>
      <c r="F612" s="60">
        <v>64000</v>
      </c>
      <c r="G612" s="5"/>
      <c r="H612" s="16"/>
      <c r="I612" s="55"/>
      <c r="J612" s="55"/>
    </row>
    <row r="613" spans="1:10" x14ac:dyDescent="0.2">
      <c r="A613" s="26">
        <v>424</v>
      </c>
      <c r="B613" s="120"/>
      <c r="C613" s="115"/>
      <c r="D613" s="3" t="s">
        <v>178</v>
      </c>
      <c r="E613" s="9" t="s">
        <v>179</v>
      </c>
      <c r="F613" s="60">
        <v>40000</v>
      </c>
      <c r="G613" s="5">
        <v>0</v>
      </c>
      <c r="H613" s="16"/>
      <c r="I613" s="55"/>
      <c r="J613" s="55"/>
    </row>
    <row r="614" spans="1:10" ht="15" customHeight="1" x14ac:dyDescent="0.2">
      <c r="A614" s="26">
        <v>425</v>
      </c>
      <c r="B614" s="120"/>
      <c r="C614" s="115"/>
      <c r="D614" s="3" t="s">
        <v>169</v>
      </c>
      <c r="E614" s="9" t="s">
        <v>170</v>
      </c>
      <c r="F614" s="60">
        <v>54000</v>
      </c>
      <c r="G614" s="5"/>
      <c r="H614" s="16"/>
      <c r="I614" s="55"/>
      <c r="J614" s="55"/>
    </row>
    <row r="615" spans="1:10" ht="31.5" customHeight="1" x14ac:dyDescent="0.2">
      <c r="A615" s="26">
        <v>426</v>
      </c>
      <c r="B615" s="120"/>
      <c r="C615" s="115"/>
      <c r="D615" s="3" t="s">
        <v>171</v>
      </c>
      <c r="E615" s="9" t="s">
        <v>172</v>
      </c>
      <c r="F615" s="60">
        <v>8000</v>
      </c>
      <c r="G615" s="5"/>
      <c r="H615" s="16"/>
      <c r="I615" s="55"/>
      <c r="J615" s="55"/>
    </row>
    <row r="616" spans="1:10" ht="38.25" x14ac:dyDescent="0.2">
      <c r="A616" s="26">
        <v>427</v>
      </c>
      <c r="B616" s="120"/>
      <c r="C616" s="115"/>
      <c r="D616" s="3" t="s">
        <v>173</v>
      </c>
      <c r="E616" s="4" t="s">
        <v>234</v>
      </c>
      <c r="F616" s="60">
        <v>3200</v>
      </c>
      <c r="G616" s="5"/>
      <c r="H616" s="16"/>
      <c r="I616" s="55"/>
      <c r="J616" s="55"/>
    </row>
    <row r="617" spans="1:10" ht="51" x14ac:dyDescent="0.2">
      <c r="A617" s="26"/>
      <c r="B617" s="120"/>
      <c r="C617" s="115"/>
      <c r="D617" s="3" t="s">
        <v>176</v>
      </c>
      <c r="E617" s="9" t="s">
        <v>626</v>
      </c>
      <c r="F617" s="60">
        <v>20000</v>
      </c>
      <c r="G617" s="5"/>
      <c r="H617" s="16"/>
      <c r="I617" s="55"/>
      <c r="J617" s="55"/>
    </row>
    <row r="618" spans="1:10" x14ac:dyDescent="0.2">
      <c r="A618" s="26"/>
      <c r="B618" s="120"/>
      <c r="C618" s="115"/>
      <c r="D618" s="3" t="s">
        <v>280</v>
      </c>
      <c r="E618" s="9" t="s">
        <v>281</v>
      </c>
      <c r="F618" s="60">
        <v>2000</v>
      </c>
      <c r="G618" s="5"/>
      <c r="H618" s="16"/>
      <c r="I618" s="55"/>
      <c r="J618" s="55"/>
    </row>
    <row r="619" spans="1:10" ht="51" hidden="1" x14ac:dyDescent="0.2">
      <c r="A619" s="26"/>
      <c r="B619" s="120"/>
      <c r="C619" s="115"/>
      <c r="D619" s="3" t="s">
        <v>485</v>
      </c>
      <c r="E619" s="9" t="s">
        <v>486</v>
      </c>
      <c r="F619" s="60"/>
      <c r="G619" s="5"/>
      <c r="H619" s="16"/>
      <c r="I619" s="55"/>
      <c r="J619" s="55"/>
    </row>
    <row r="620" spans="1:10" x14ac:dyDescent="0.2">
      <c r="A620" s="26">
        <v>428</v>
      </c>
      <c r="B620" s="120"/>
      <c r="C620" s="115"/>
      <c r="D620" s="3" t="s">
        <v>183</v>
      </c>
      <c r="E620" s="9" t="s">
        <v>352</v>
      </c>
      <c r="F620" s="60">
        <v>14000</v>
      </c>
      <c r="G620" s="5"/>
      <c r="H620" s="16"/>
      <c r="I620" s="55"/>
      <c r="J620" s="55"/>
    </row>
    <row r="621" spans="1:10" hidden="1" x14ac:dyDescent="0.2">
      <c r="A621" s="26">
        <v>429</v>
      </c>
      <c r="B621" s="120"/>
      <c r="C621" s="108"/>
      <c r="D621" s="3" t="s">
        <v>288</v>
      </c>
      <c r="E621" s="9" t="s">
        <v>310</v>
      </c>
      <c r="F621" s="60"/>
      <c r="G621" s="5"/>
      <c r="H621" s="16"/>
      <c r="I621" s="55"/>
      <c r="J621" s="55"/>
    </row>
    <row r="622" spans="1:10" x14ac:dyDescent="0.2">
      <c r="A622" s="26">
        <v>430</v>
      </c>
      <c r="B622" s="120"/>
      <c r="C622" s="124" t="s">
        <v>0</v>
      </c>
      <c r="D622" s="125"/>
      <c r="E622" s="126"/>
      <c r="F622" s="93">
        <f>SUM(F605:F621)</f>
        <v>454700</v>
      </c>
      <c r="G622" s="36">
        <f>SUM(G605:G621)</f>
        <v>0</v>
      </c>
      <c r="H622" s="16"/>
      <c r="I622" s="55"/>
      <c r="J622" s="55"/>
    </row>
    <row r="623" spans="1:10" ht="35.25" customHeight="1" x14ac:dyDescent="0.2">
      <c r="A623" s="26">
        <v>431</v>
      </c>
      <c r="B623" s="120"/>
      <c r="C623" s="149" t="s">
        <v>11</v>
      </c>
      <c r="D623" s="3" t="s">
        <v>165</v>
      </c>
      <c r="E623" s="15" t="s">
        <v>166</v>
      </c>
      <c r="F623" s="60">
        <v>1000</v>
      </c>
      <c r="G623" s="5"/>
      <c r="H623" s="16"/>
      <c r="I623" s="55"/>
      <c r="J623" s="55"/>
    </row>
    <row r="624" spans="1:10" ht="42.75" customHeight="1" x14ac:dyDescent="0.2">
      <c r="A624" s="26">
        <v>432</v>
      </c>
      <c r="B624" s="120"/>
      <c r="C624" s="131"/>
      <c r="D624" s="3" t="s">
        <v>181</v>
      </c>
      <c r="E624" s="9" t="s">
        <v>182</v>
      </c>
      <c r="F624" s="60">
        <v>31500</v>
      </c>
      <c r="G624" s="5"/>
      <c r="H624" s="16"/>
      <c r="I624" s="55"/>
      <c r="J624" s="55"/>
    </row>
    <row r="625" spans="1:10" ht="42.75" customHeight="1" x14ac:dyDescent="0.2">
      <c r="A625" s="26"/>
      <c r="B625" s="120"/>
      <c r="C625" s="131"/>
      <c r="D625" s="3" t="s">
        <v>282</v>
      </c>
      <c r="E625" s="15" t="s">
        <v>283</v>
      </c>
      <c r="F625" s="60">
        <v>1000</v>
      </c>
      <c r="G625" s="5"/>
      <c r="H625" s="16"/>
      <c r="I625" s="55"/>
      <c r="J625" s="55"/>
    </row>
    <row r="626" spans="1:10" ht="42.75" customHeight="1" x14ac:dyDescent="0.2">
      <c r="A626" s="26"/>
      <c r="B626" s="120"/>
      <c r="C626" s="131"/>
      <c r="D626" s="3" t="s">
        <v>180</v>
      </c>
      <c r="E626" s="15" t="s">
        <v>686</v>
      </c>
      <c r="F626" s="60">
        <v>27900</v>
      </c>
      <c r="G626" s="5"/>
      <c r="H626" s="16"/>
      <c r="I626" s="55"/>
      <c r="J626" s="55"/>
    </row>
    <row r="627" spans="1:10" ht="38.25" customHeight="1" x14ac:dyDescent="0.2">
      <c r="A627" s="26">
        <v>433</v>
      </c>
      <c r="B627" s="120"/>
      <c r="C627" s="131"/>
      <c r="D627" s="3" t="s">
        <v>692</v>
      </c>
      <c r="E627" s="15" t="s">
        <v>691</v>
      </c>
      <c r="F627" s="60">
        <v>10000</v>
      </c>
      <c r="G627" s="5"/>
      <c r="H627" s="16"/>
      <c r="I627" s="55"/>
      <c r="J627" s="55"/>
    </row>
    <row r="628" spans="1:10" ht="29.25" customHeight="1" x14ac:dyDescent="0.2">
      <c r="A628" s="26">
        <v>434</v>
      </c>
      <c r="B628" s="120"/>
      <c r="C628" s="131"/>
      <c r="D628" s="3" t="s">
        <v>174</v>
      </c>
      <c r="E628" s="20" t="s">
        <v>175</v>
      </c>
      <c r="F628" s="60">
        <v>2000</v>
      </c>
      <c r="G628" s="5"/>
      <c r="H628" s="16"/>
      <c r="I628" s="55"/>
      <c r="J628" s="55"/>
    </row>
    <row r="629" spans="1:10" ht="25.5" x14ac:dyDescent="0.2">
      <c r="A629" s="26">
        <v>435</v>
      </c>
      <c r="B629" s="120"/>
      <c r="C629" s="131"/>
      <c r="D629" s="3" t="s">
        <v>355</v>
      </c>
      <c r="E629" s="15" t="s">
        <v>356</v>
      </c>
      <c r="F629" s="60">
        <v>5000</v>
      </c>
      <c r="G629" s="5"/>
      <c r="H629" s="16"/>
      <c r="I629" s="55"/>
      <c r="J629" s="55"/>
    </row>
    <row r="630" spans="1:10" ht="25.5" x14ac:dyDescent="0.2">
      <c r="A630" s="26">
        <v>436</v>
      </c>
      <c r="B630" s="120"/>
      <c r="C630" s="131"/>
      <c r="D630" s="3" t="s">
        <v>176</v>
      </c>
      <c r="E630" s="20" t="s">
        <v>287</v>
      </c>
      <c r="F630" s="60">
        <v>10000</v>
      </c>
      <c r="G630" s="5"/>
      <c r="H630" s="16"/>
      <c r="I630" s="55"/>
      <c r="J630" s="55"/>
    </row>
    <row r="631" spans="1:10" hidden="1" x14ac:dyDescent="0.2">
      <c r="A631" s="26"/>
      <c r="B631" s="120"/>
      <c r="C631" s="131"/>
      <c r="D631" s="3" t="s">
        <v>280</v>
      </c>
      <c r="E631" s="15" t="s">
        <v>281</v>
      </c>
      <c r="F631" s="60"/>
      <c r="G631" s="5"/>
      <c r="H631" s="16"/>
      <c r="I631" s="55"/>
      <c r="J631" s="55"/>
    </row>
    <row r="632" spans="1:10" x14ac:dyDescent="0.2">
      <c r="A632" s="26">
        <v>437</v>
      </c>
      <c r="B632" s="120"/>
      <c r="C632" s="143"/>
      <c r="D632" s="3" t="s">
        <v>167</v>
      </c>
      <c r="E632" s="15" t="s">
        <v>168</v>
      </c>
      <c r="F632" s="60">
        <v>17000</v>
      </c>
      <c r="G632" s="5"/>
      <c r="H632" s="16"/>
      <c r="I632" s="55"/>
      <c r="J632" s="55"/>
    </row>
    <row r="633" spans="1:10" x14ac:dyDescent="0.2">
      <c r="A633" s="26">
        <v>438</v>
      </c>
      <c r="B633" s="120"/>
      <c r="C633" s="143"/>
      <c r="D633" s="3" t="s">
        <v>178</v>
      </c>
      <c r="E633" s="15" t="s">
        <v>179</v>
      </c>
      <c r="F633" s="60">
        <v>15000</v>
      </c>
      <c r="G633" s="5"/>
      <c r="H633" s="16"/>
      <c r="I633" s="55"/>
      <c r="J633" s="55"/>
    </row>
    <row r="634" spans="1:10" ht="25.5" x14ac:dyDescent="0.2">
      <c r="A634" s="26"/>
      <c r="B634" s="120"/>
      <c r="C634" s="143"/>
      <c r="D634" s="3" t="s">
        <v>171</v>
      </c>
      <c r="E634" s="15" t="s">
        <v>172</v>
      </c>
      <c r="F634" s="60">
        <v>500</v>
      </c>
      <c r="G634" s="5"/>
      <c r="H634" s="16"/>
      <c r="I634" s="55"/>
      <c r="J634" s="55"/>
    </row>
    <row r="635" spans="1:10" x14ac:dyDescent="0.2">
      <c r="A635" s="26"/>
      <c r="B635" s="120"/>
      <c r="C635" s="143"/>
      <c r="D635" s="3" t="s">
        <v>183</v>
      </c>
      <c r="E635" s="15" t="s">
        <v>352</v>
      </c>
      <c r="F635" s="60">
        <v>600</v>
      </c>
      <c r="G635" s="5"/>
      <c r="H635" s="16"/>
      <c r="I635" s="55"/>
      <c r="J635" s="55"/>
    </row>
    <row r="636" spans="1:10" ht="38.25" x14ac:dyDescent="0.2">
      <c r="A636" s="26">
        <v>439</v>
      </c>
      <c r="B636" s="120"/>
      <c r="C636" s="150"/>
      <c r="D636" s="3" t="s">
        <v>173</v>
      </c>
      <c r="E636" s="20" t="s">
        <v>693</v>
      </c>
      <c r="F636" s="60">
        <v>10500</v>
      </c>
      <c r="G636" s="5"/>
      <c r="H636" s="16"/>
      <c r="I636" s="55"/>
      <c r="J636" s="55"/>
    </row>
    <row r="637" spans="1:10" x14ac:dyDescent="0.2">
      <c r="A637" s="26">
        <v>440</v>
      </c>
      <c r="B637" s="120"/>
      <c r="C637" s="124" t="s">
        <v>0</v>
      </c>
      <c r="D637" s="125"/>
      <c r="E637" s="126"/>
      <c r="F637" s="93">
        <f>SUM(F623:F636)</f>
        <v>132000</v>
      </c>
      <c r="G637" s="36">
        <f>SUM(G623:G636)</f>
        <v>0</v>
      </c>
      <c r="H637" s="16"/>
      <c r="I637" s="55"/>
      <c r="J637" s="55"/>
    </row>
    <row r="638" spans="1:10" ht="33" customHeight="1" x14ac:dyDescent="0.2">
      <c r="A638" s="26">
        <v>441</v>
      </c>
      <c r="B638" s="120"/>
      <c r="C638" s="106" t="s">
        <v>12</v>
      </c>
      <c r="D638" s="3" t="s">
        <v>165</v>
      </c>
      <c r="E638" s="9" t="s">
        <v>166</v>
      </c>
      <c r="F638" s="60">
        <v>14500</v>
      </c>
      <c r="G638" s="5"/>
      <c r="H638" s="16"/>
      <c r="I638" s="55"/>
      <c r="J638" s="55"/>
    </row>
    <row r="639" spans="1:10" ht="25.5" x14ac:dyDescent="0.2">
      <c r="A639" s="26"/>
      <c r="B639" s="120"/>
      <c r="C639" s="107"/>
      <c r="D639" s="3" t="s">
        <v>161</v>
      </c>
      <c r="E639" s="9" t="s">
        <v>162</v>
      </c>
      <c r="F639" s="60">
        <v>6200</v>
      </c>
      <c r="G639" s="5"/>
      <c r="H639" s="16"/>
      <c r="I639" s="55"/>
      <c r="J639" s="55"/>
    </row>
    <row r="640" spans="1:10" ht="38.25" x14ac:dyDescent="0.2">
      <c r="A640" s="26"/>
      <c r="B640" s="120"/>
      <c r="C640" s="107"/>
      <c r="D640" s="3" t="s">
        <v>176</v>
      </c>
      <c r="E640" s="9" t="s">
        <v>177</v>
      </c>
      <c r="F640" s="60">
        <v>3500</v>
      </c>
      <c r="G640" s="5"/>
      <c r="H640" s="16"/>
      <c r="I640" s="55"/>
      <c r="J640" s="55"/>
    </row>
    <row r="641" spans="1:10" x14ac:dyDescent="0.2">
      <c r="A641" s="26"/>
      <c r="B641" s="120"/>
      <c r="C641" s="131"/>
      <c r="D641" s="3" t="s">
        <v>178</v>
      </c>
      <c r="E641" s="64" t="s">
        <v>179</v>
      </c>
      <c r="F641" s="60">
        <v>30000</v>
      </c>
      <c r="G641" s="5"/>
      <c r="H641" s="16"/>
      <c r="I641" s="55"/>
      <c r="J641" s="55"/>
    </row>
    <row r="642" spans="1:10" x14ac:dyDescent="0.2">
      <c r="A642" s="26"/>
      <c r="B642" s="120"/>
      <c r="C642" s="107"/>
      <c r="D642" s="3" t="s">
        <v>174</v>
      </c>
      <c r="E642" s="9" t="s">
        <v>175</v>
      </c>
      <c r="F642" s="60">
        <v>1000</v>
      </c>
      <c r="G642" s="5"/>
      <c r="H642" s="16"/>
      <c r="I642" s="55"/>
      <c r="J642" s="55"/>
    </row>
    <row r="643" spans="1:10" x14ac:dyDescent="0.2">
      <c r="A643" s="26">
        <v>442</v>
      </c>
      <c r="B643" s="120"/>
      <c r="C643" s="115"/>
      <c r="D643" s="3" t="s">
        <v>167</v>
      </c>
      <c r="E643" s="9" t="s">
        <v>168</v>
      </c>
      <c r="F643" s="60">
        <v>2000</v>
      </c>
      <c r="G643" s="5"/>
      <c r="H643" s="16"/>
      <c r="I643" s="55"/>
      <c r="J643" s="55"/>
    </row>
    <row r="644" spans="1:10" x14ac:dyDescent="0.2">
      <c r="A644" s="26">
        <v>443</v>
      </c>
      <c r="B644" s="120"/>
      <c r="C644" s="124" t="s">
        <v>0</v>
      </c>
      <c r="D644" s="125"/>
      <c r="E644" s="126"/>
      <c r="F644" s="93">
        <f>SUM(F638:F643)</f>
        <v>57200</v>
      </c>
      <c r="G644" s="36">
        <f>SUM(G638:G643)</f>
        <v>0</v>
      </c>
      <c r="H644" s="16"/>
      <c r="I644" s="55"/>
      <c r="J644" s="55"/>
    </row>
    <row r="645" spans="1:10" ht="25.5" x14ac:dyDescent="0.2">
      <c r="A645" s="26">
        <v>444</v>
      </c>
      <c r="B645" s="120"/>
      <c r="C645" s="106" t="s">
        <v>13</v>
      </c>
      <c r="D645" s="3" t="s">
        <v>165</v>
      </c>
      <c r="E645" s="9" t="s">
        <v>166</v>
      </c>
      <c r="F645" s="60">
        <v>1700</v>
      </c>
      <c r="G645" s="5"/>
      <c r="H645" s="16"/>
      <c r="I645" s="55"/>
      <c r="J645" s="55"/>
    </row>
    <row r="646" spans="1:10" x14ac:dyDescent="0.2">
      <c r="A646" s="26">
        <v>445</v>
      </c>
      <c r="B646" s="120"/>
      <c r="C646" s="115"/>
      <c r="D646" s="3" t="s">
        <v>174</v>
      </c>
      <c r="E646" s="9" t="s">
        <v>175</v>
      </c>
      <c r="F646" s="60">
        <v>1200</v>
      </c>
      <c r="G646" s="5"/>
      <c r="H646" s="16"/>
      <c r="I646" s="55"/>
      <c r="J646" s="55"/>
    </row>
    <row r="647" spans="1:10" ht="25.5" hidden="1" x14ac:dyDescent="0.2">
      <c r="A647" s="26"/>
      <c r="B647" s="120"/>
      <c r="C647" s="115"/>
      <c r="D647" s="3" t="s">
        <v>284</v>
      </c>
      <c r="E647" s="9" t="s">
        <v>285</v>
      </c>
      <c r="F647" s="60"/>
      <c r="G647" s="5"/>
      <c r="H647" s="16"/>
      <c r="I647" s="55"/>
      <c r="J647" s="55"/>
    </row>
    <row r="648" spans="1:10" x14ac:dyDescent="0.2">
      <c r="A648" s="26">
        <v>446</v>
      </c>
      <c r="B648" s="120"/>
      <c r="C648" s="115"/>
      <c r="D648" s="3" t="s">
        <v>167</v>
      </c>
      <c r="E648" s="9" t="s">
        <v>168</v>
      </c>
      <c r="F648" s="60">
        <v>2300</v>
      </c>
      <c r="G648" s="5"/>
      <c r="H648" s="16"/>
      <c r="I648" s="55"/>
      <c r="J648" s="55"/>
    </row>
    <row r="649" spans="1:10" x14ac:dyDescent="0.2">
      <c r="A649" s="26"/>
      <c r="B649" s="120"/>
      <c r="C649" s="115"/>
      <c r="D649" s="3" t="s">
        <v>169</v>
      </c>
      <c r="E649" s="9" t="s">
        <v>170</v>
      </c>
      <c r="F649" s="60">
        <v>400</v>
      </c>
      <c r="G649" s="5"/>
      <c r="H649" s="16"/>
      <c r="I649" s="55"/>
      <c r="J649" s="55"/>
    </row>
    <row r="650" spans="1:10" ht="54.75" customHeight="1" x14ac:dyDescent="0.2">
      <c r="A650" s="26">
        <v>447</v>
      </c>
      <c r="B650" s="120"/>
      <c r="C650" s="115"/>
      <c r="D650" s="3" t="s">
        <v>173</v>
      </c>
      <c r="E650" s="4" t="s">
        <v>234</v>
      </c>
      <c r="F650" s="60">
        <v>700</v>
      </c>
      <c r="G650" s="5"/>
      <c r="H650" s="16"/>
      <c r="I650" s="55"/>
      <c r="J650" s="55"/>
    </row>
    <row r="651" spans="1:10" ht="49.5" customHeight="1" x14ac:dyDescent="0.2">
      <c r="A651" s="26">
        <v>448</v>
      </c>
      <c r="B651" s="120"/>
      <c r="C651" s="108"/>
      <c r="D651" s="3" t="s">
        <v>176</v>
      </c>
      <c r="E651" s="9" t="s">
        <v>177</v>
      </c>
      <c r="F651" s="60">
        <v>2500</v>
      </c>
      <c r="G651" s="5"/>
      <c r="H651" s="16"/>
      <c r="I651" s="55"/>
      <c r="J651" s="55"/>
    </row>
    <row r="652" spans="1:10" x14ac:dyDescent="0.2">
      <c r="A652" s="26">
        <v>449</v>
      </c>
      <c r="B652" s="120"/>
      <c r="C652" s="124" t="s">
        <v>0</v>
      </c>
      <c r="D652" s="125"/>
      <c r="E652" s="126"/>
      <c r="F652" s="93">
        <f>SUM(F645:F651)</f>
        <v>8800</v>
      </c>
      <c r="G652" s="36">
        <f>SUM(G645:G651)</f>
        <v>0</v>
      </c>
      <c r="H652" s="16"/>
      <c r="I652" s="55"/>
      <c r="J652" s="55"/>
    </row>
    <row r="653" spans="1:10" ht="25.5" x14ac:dyDescent="0.2">
      <c r="A653" s="26">
        <v>450</v>
      </c>
      <c r="B653" s="120"/>
      <c r="C653" s="106" t="s">
        <v>14</v>
      </c>
      <c r="D653" s="3" t="s">
        <v>165</v>
      </c>
      <c r="E653" s="9" t="s">
        <v>166</v>
      </c>
      <c r="F653" s="60">
        <v>3000</v>
      </c>
      <c r="G653" s="5"/>
      <c r="H653" s="16"/>
      <c r="I653" s="55"/>
      <c r="J653" s="55"/>
    </row>
    <row r="654" spans="1:10" ht="25.5" x14ac:dyDescent="0.2">
      <c r="A654" s="26">
        <v>451</v>
      </c>
      <c r="B654" s="120"/>
      <c r="C654" s="115"/>
      <c r="D654" s="3" t="s">
        <v>161</v>
      </c>
      <c r="E654" s="9" t="s">
        <v>162</v>
      </c>
      <c r="F654" s="60">
        <v>43500</v>
      </c>
      <c r="G654" s="5"/>
      <c r="H654" s="16"/>
      <c r="I654" s="55"/>
      <c r="J654" s="55"/>
    </row>
    <row r="655" spans="1:10" x14ac:dyDescent="0.2">
      <c r="A655" s="26"/>
      <c r="B655" s="120"/>
      <c r="C655" s="115"/>
      <c r="D655" s="3" t="s">
        <v>174</v>
      </c>
      <c r="E655" s="9" t="s">
        <v>175</v>
      </c>
      <c r="F655" s="60">
        <v>1000</v>
      </c>
      <c r="G655" s="5"/>
      <c r="H655" s="16"/>
      <c r="I655" s="55"/>
      <c r="J655" s="55"/>
    </row>
    <row r="656" spans="1:10" ht="25.5" hidden="1" x14ac:dyDescent="0.2">
      <c r="A656" s="26"/>
      <c r="B656" s="120"/>
      <c r="C656" s="115"/>
      <c r="D656" s="3" t="s">
        <v>355</v>
      </c>
      <c r="E656" s="9" t="s">
        <v>356</v>
      </c>
      <c r="F656" s="60"/>
      <c r="G656" s="5"/>
      <c r="H656" s="16"/>
      <c r="I656" s="55"/>
      <c r="J656" s="55"/>
    </row>
    <row r="657" spans="1:10" ht="25.5" hidden="1" x14ac:dyDescent="0.2">
      <c r="A657" s="26"/>
      <c r="B657" s="120"/>
      <c r="C657" s="115"/>
      <c r="D657" s="3" t="s">
        <v>353</v>
      </c>
      <c r="E657" s="9" t="s">
        <v>354</v>
      </c>
      <c r="F657" s="60"/>
      <c r="G657" s="5"/>
      <c r="H657" s="16"/>
      <c r="I657" s="55"/>
      <c r="J657" s="55"/>
    </row>
    <row r="658" spans="1:10" x14ac:dyDescent="0.2">
      <c r="A658" s="26">
        <v>452</v>
      </c>
      <c r="B658" s="120"/>
      <c r="C658" s="115"/>
      <c r="D658" s="3" t="s">
        <v>167</v>
      </c>
      <c r="E658" s="9" t="s">
        <v>168</v>
      </c>
      <c r="F658" s="60">
        <v>3500</v>
      </c>
      <c r="G658" s="5"/>
      <c r="H658" s="16"/>
      <c r="I658" s="55"/>
      <c r="J658" s="55"/>
    </row>
    <row r="659" spans="1:10" x14ac:dyDescent="0.2">
      <c r="A659" s="26">
        <v>453</v>
      </c>
      <c r="B659" s="120"/>
      <c r="C659" s="115"/>
      <c r="D659" s="3" t="s">
        <v>178</v>
      </c>
      <c r="E659" s="64" t="s">
        <v>179</v>
      </c>
      <c r="F659" s="60">
        <v>4000</v>
      </c>
      <c r="G659" s="5"/>
      <c r="H659" s="16"/>
      <c r="I659" s="55"/>
      <c r="J659" s="55"/>
    </row>
    <row r="660" spans="1:10" x14ac:dyDescent="0.2">
      <c r="A660" s="26">
        <v>454</v>
      </c>
      <c r="B660" s="120"/>
      <c r="C660" s="115"/>
      <c r="D660" s="3" t="s">
        <v>169</v>
      </c>
      <c r="E660" s="9" t="s">
        <v>170</v>
      </c>
      <c r="F660" s="60">
        <v>600</v>
      </c>
      <c r="G660" s="5"/>
      <c r="H660" s="16"/>
      <c r="I660" s="55"/>
      <c r="J660" s="55"/>
    </row>
    <row r="661" spans="1:10" ht="42" customHeight="1" x14ac:dyDescent="0.2">
      <c r="A661" s="26">
        <v>456</v>
      </c>
      <c r="B661" s="120"/>
      <c r="C661" s="115"/>
      <c r="D661" s="3" t="s">
        <v>173</v>
      </c>
      <c r="E661" s="4" t="s">
        <v>234</v>
      </c>
      <c r="F661" s="60">
        <v>6000</v>
      </c>
      <c r="G661" s="5"/>
      <c r="H661" s="16"/>
      <c r="I661" s="55"/>
      <c r="J661" s="55"/>
    </row>
    <row r="662" spans="1:10" ht="25.5" customHeight="1" x14ac:dyDescent="0.2">
      <c r="A662" s="26"/>
      <c r="B662" s="120"/>
      <c r="C662" s="115"/>
      <c r="D662" s="3" t="s">
        <v>183</v>
      </c>
      <c r="E662" s="15" t="s">
        <v>352</v>
      </c>
      <c r="F662" s="60">
        <v>1000</v>
      </c>
      <c r="G662" s="5"/>
      <c r="H662" s="16"/>
      <c r="I662" s="55"/>
      <c r="J662" s="55"/>
    </row>
    <row r="663" spans="1:10" ht="52.5" customHeight="1" x14ac:dyDescent="0.2">
      <c r="A663" s="26"/>
      <c r="B663" s="120"/>
      <c r="C663" s="115"/>
      <c r="D663" s="3"/>
      <c r="E663" s="15" t="s">
        <v>694</v>
      </c>
      <c r="F663" s="60">
        <v>15000</v>
      </c>
      <c r="G663" s="5"/>
      <c r="H663" s="16"/>
      <c r="I663" s="55"/>
      <c r="J663" s="55"/>
    </row>
    <row r="664" spans="1:10" ht="50.25" customHeight="1" x14ac:dyDescent="0.2">
      <c r="A664" s="26">
        <v>457</v>
      </c>
      <c r="B664" s="120"/>
      <c r="C664" s="108"/>
      <c r="D664" s="3" t="s">
        <v>176</v>
      </c>
      <c r="E664" s="9" t="s">
        <v>177</v>
      </c>
      <c r="F664" s="60">
        <v>18300</v>
      </c>
      <c r="G664" s="5"/>
      <c r="H664" s="16"/>
      <c r="I664" s="55"/>
      <c r="J664" s="55"/>
    </row>
    <row r="665" spans="1:10" x14ac:dyDescent="0.2">
      <c r="A665" s="26">
        <v>458</v>
      </c>
      <c r="B665" s="120"/>
      <c r="C665" s="124" t="s">
        <v>0</v>
      </c>
      <c r="D665" s="125"/>
      <c r="E665" s="126"/>
      <c r="F665" s="93">
        <f>SUM(F653:F664)</f>
        <v>95900</v>
      </c>
      <c r="G665" s="36">
        <f>SUM(G653:G664)</f>
        <v>0</v>
      </c>
      <c r="H665" s="16"/>
      <c r="I665" s="55"/>
      <c r="J665" s="55"/>
    </row>
    <row r="666" spans="1:10" ht="18.75" customHeight="1" x14ac:dyDescent="0.2">
      <c r="A666" s="26">
        <v>459</v>
      </c>
      <c r="B666" s="120"/>
      <c r="C666" s="106" t="s">
        <v>15</v>
      </c>
      <c r="D666" s="3" t="s">
        <v>167</v>
      </c>
      <c r="E666" s="9" t="s">
        <v>168</v>
      </c>
      <c r="F666" s="60">
        <v>4300</v>
      </c>
      <c r="G666" s="5"/>
      <c r="H666" s="16"/>
      <c r="I666" s="55"/>
      <c r="J666" s="55"/>
    </row>
    <row r="667" spans="1:10" x14ac:dyDescent="0.2">
      <c r="A667" s="26"/>
      <c r="B667" s="120"/>
      <c r="C667" s="107"/>
      <c r="D667" s="3" t="s">
        <v>174</v>
      </c>
      <c r="E667" s="9" t="s">
        <v>175</v>
      </c>
      <c r="F667" s="60">
        <v>300</v>
      </c>
      <c r="G667" s="5"/>
      <c r="H667" s="16"/>
      <c r="I667" s="55"/>
      <c r="J667" s="55"/>
    </row>
    <row r="668" spans="1:10" x14ac:dyDescent="0.2">
      <c r="A668" s="26"/>
      <c r="B668" s="120"/>
      <c r="C668" s="107"/>
      <c r="D668" s="3" t="s">
        <v>178</v>
      </c>
      <c r="E668" s="9" t="s">
        <v>179</v>
      </c>
      <c r="F668" s="60">
        <v>20000</v>
      </c>
      <c r="G668" s="5"/>
      <c r="H668" s="16"/>
      <c r="I668" s="55"/>
      <c r="J668" s="55"/>
    </row>
    <row r="669" spans="1:10" ht="38.25" x14ac:dyDescent="0.2">
      <c r="A669" s="26">
        <v>460</v>
      </c>
      <c r="B669" s="120"/>
      <c r="C669" s="107"/>
      <c r="D669" s="3" t="s">
        <v>173</v>
      </c>
      <c r="E669" s="4" t="s">
        <v>234</v>
      </c>
      <c r="F669" s="60">
        <v>500</v>
      </c>
      <c r="G669" s="5"/>
      <c r="H669" s="16"/>
      <c r="I669" s="55"/>
      <c r="J669" s="55"/>
    </row>
    <row r="670" spans="1:10" ht="25.5" hidden="1" x14ac:dyDescent="0.2">
      <c r="A670" s="26"/>
      <c r="B670" s="120"/>
      <c r="C670" s="107"/>
      <c r="D670" s="3" t="s">
        <v>284</v>
      </c>
      <c r="E670" s="9" t="s">
        <v>285</v>
      </c>
      <c r="F670" s="60"/>
      <c r="G670" s="5"/>
      <c r="H670" s="16"/>
      <c r="I670" s="55"/>
      <c r="J670" s="55"/>
    </row>
    <row r="671" spans="1:10" x14ac:dyDescent="0.2">
      <c r="A671" s="26"/>
      <c r="B671" s="120"/>
      <c r="C671" s="115"/>
      <c r="D671" s="3" t="s">
        <v>169</v>
      </c>
      <c r="E671" s="9" t="s">
        <v>170</v>
      </c>
      <c r="F671" s="60">
        <v>400</v>
      </c>
      <c r="G671" s="5"/>
      <c r="H671" s="16"/>
      <c r="I671" s="55"/>
      <c r="J671" s="55"/>
    </row>
    <row r="672" spans="1:10" ht="54" customHeight="1" x14ac:dyDescent="0.2">
      <c r="A672" s="26">
        <v>461</v>
      </c>
      <c r="B672" s="120"/>
      <c r="C672" s="108"/>
      <c r="D672" s="3" t="s">
        <v>176</v>
      </c>
      <c r="E672" s="9" t="s">
        <v>177</v>
      </c>
      <c r="F672" s="60">
        <v>3000</v>
      </c>
      <c r="G672" s="5"/>
      <c r="H672" s="16"/>
      <c r="I672" s="55"/>
      <c r="J672" s="55"/>
    </row>
    <row r="673" spans="1:10" ht="13.5" customHeight="1" x14ac:dyDescent="0.2">
      <c r="A673" s="26">
        <v>462</v>
      </c>
      <c r="B673" s="120"/>
      <c r="C673" s="124" t="s">
        <v>0</v>
      </c>
      <c r="D673" s="125"/>
      <c r="E673" s="126"/>
      <c r="F673" s="93">
        <f>SUM(F666:F672)</f>
        <v>28500</v>
      </c>
      <c r="G673" s="36">
        <f>SUM(G666:G672)</f>
        <v>0</v>
      </c>
      <c r="H673" s="16"/>
      <c r="I673" s="55"/>
      <c r="J673" s="55"/>
    </row>
    <row r="674" spans="1:10" ht="15.75" customHeight="1" x14ac:dyDescent="0.2">
      <c r="A674" s="26">
        <v>463</v>
      </c>
      <c r="B674" s="128" t="s">
        <v>526</v>
      </c>
      <c r="C674" s="129"/>
      <c r="D674" s="129"/>
      <c r="E674" s="130"/>
      <c r="F674" s="94">
        <f>SUM(F530+F542+F548+F557+F568+F580+F589+F597+F604+F622+F637+F644+F652+F665+F673+F533)</f>
        <v>3421992</v>
      </c>
      <c r="G674" s="13">
        <f>SUM(G530+G542+G548+G557+G568+G580+G589+G597+G604+G622+G637+G644+G652+G665+G673+G533)</f>
        <v>591772</v>
      </c>
      <c r="H674" s="16"/>
      <c r="I674" s="55"/>
      <c r="J674" s="55"/>
    </row>
    <row r="675" spans="1:10" ht="75.75" hidden="1" customHeight="1" x14ac:dyDescent="0.2">
      <c r="A675" s="26"/>
      <c r="B675" s="116" t="s">
        <v>575</v>
      </c>
      <c r="C675" s="116" t="s">
        <v>205</v>
      </c>
      <c r="D675" s="3" t="s">
        <v>406</v>
      </c>
      <c r="E675" s="19" t="s">
        <v>407</v>
      </c>
      <c r="F675" s="60"/>
      <c r="G675" s="5">
        <v>0</v>
      </c>
      <c r="H675" s="16"/>
      <c r="I675" s="55"/>
      <c r="J675" s="55"/>
    </row>
    <row r="676" spans="1:10" ht="75.75" hidden="1" customHeight="1" x14ac:dyDescent="0.2">
      <c r="A676" s="26"/>
      <c r="B676" s="127"/>
      <c r="C676" s="127"/>
      <c r="D676" s="3" t="s">
        <v>380</v>
      </c>
      <c r="E676" s="9" t="s">
        <v>627</v>
      </c>
      <c r="F676" s="60"/>
      <c r="G676" s="5">
        <v>0</v>
      </c>
      <c r="H676" s="16"/>
      <c r="I676" s="55"/>
      <c r="J676" s="55"/>
    </row>
    <row r="677" spans="1:10" ht="24" hidden="1" customHeight="1" x14ac:dyDescent="0.2">
      <c r="A677" s="26"/>
      <c r="B677" s="128" t="s">
        <v>574</v>
      </c>
      <c r="C677" s="129"/>
      <c r="D677" s="129"/>
      <c r="E677" s="130"/>
      <c r="F677" s="94">
        <f>SUM(F675:F676)</f>
        <v>0</v>
      </c>
      <c r="G677" s="13">
        <f>SUM(G675:G676)</f>
        <v>0</v>
      </c>
      <c r="H677" s="16"/>
      <c r="I677" s="55"/>
      <c r="J677" s="55"/>
    </row>
    <row r="678" spans="1:10" ht="40.5" customHeight="1" x14ac:dyDescent="0.2">
      <c r="A678" s="26"/>
      <c r="B678" s="114" t="s">
        <v>305</v>
      </c>
      <c r="C678" s="119" t="s">
        <v>213</v>
      </c>
      <c r="D678" s="3" t="s">
        <v>695</v>
      </c>
      <c r="E678" s="15" t="s">
        <v>696</v>
      </c>
      <c r="F678" s="60">
        <v>60000</v>
      </c>
      <c r="G678" s="63"/>
      <c r="H678" s="16"/>
      <c r="I678" s="55"/>
      <c r="J678" s="55"/>
    </row>
    <row r="679" spans="1:10" ht="55.5" hidden="1" customHeight="1" x14ac:dyDescent="0.2">
      <c r="A679" s="26"/>
      <c r="B679" s="115"/>
      <c r="C679" s="119"/>
      <c r="D679" s="3" t="s">
        <v>424</v>
      </c>
      <c r="E679" s="15" t="s">
        <v>425</v>
      </c>
      <c r="F679" s="60"/>
      <c r="G679" s="63"/>
      <c r="H679" s="16"/>
      <c r="I679" s="55"/>
      <c r="J679" s="55"/>
    </row>
    <row r="680" spans="1:10" ht="28.5" customHeight="1" x14ac:dyDescent="0.2">
      <c r="A680" s="26"/>
      <c r="B680" s="115"/>
      <c r="C680" s="119"/>
      <c r="D680" s="3" t="s">
        <v>697</v>
      </c>
      <c r="E680" s="15" t="s">
        <v>698</v>
      </c>
      <c r="F680" s="60">
        <v>15000</v>
      </c>
      <c r="G680" s="63">
        <v>0</v>
      </c>
      <c r="H680" s="16"/>
      <c r="I680" s="55"/>
      <c r="J680" s="55"/>
    </row>
    <row r="681" spans="1:10" ht="37.5" hidden="1" customHeight="1" x14ac:dyDescent="0.2">
      <c r="A681" s="26"/>
      <c r="B681" s="115"/>
      <c r="C681" s="119"/>
      <c r="D681" s="18" t="s">
        <v>422</v>
      </c>
      <c r="E681" s="20" t="s">
        <v>423</v>
      </c>
      <c r="F681" s="60"/>
      <c r="G681" s="63"/>
      <c r="H681" s="16"/>
      <c r="I681" s="55"/>
      <c r="J681" s="55"/>
    </row>
    <row r="682" spans="1:10" ht="57.75" customHeight="1" x14ac:dyDescent="0.2">
      <c r="A682" s="26"/>
      <c r="B682" s="115"/>
      <c r="C682" s="119"/>
      <c r="D682" s="3" t="s">
        <v>699</v>
      </c>
      <c r="E682" s="15" t="s">
        <v>700</v>
      </c>
      <c r="F682" s="60">
        <v>1000</v>
      </c>
      <c r="G682" s="63">
        <v>0</v>
      </c>
      <c r="H682" s="16"/>
      <c r="I682" s="55"/>
      <c r="J682" s="55"/>
    </row>
    <row r="683" spans="1:10" ht="42.75" hidden="1" customHeight="1" x14ac:dyDescent="0.2">
      <c r="A683" s="26"/>
      <c r="B683" s="115"/>
      <c r="C683" s="119"/>
      <c r="D683" s="3" t="s">
        <v>489</v>
      </c>
      <c r="E683" s="15" t="s">
        <v>520</v>
      </c>
      <c r="F683" s="60"/>
      <c r="G683" s="63"/>
      <c r="H683" s="16"/>
      <c r="I683" s="55"/>
      <c r="J683" s="55"/>
    </row>
    <row r="684" spans="1:10" ht="63" hidden="1" customHeight="1" x14ac:dyDescent="0.2">
      <c r="A684" s="26">
        <v>464</v>
      </c>
      <c r="B684" s="115"/>
      <c r="C684" s="119"/>
      <c r="D684" s="3" t="s">
        <v>426</v>
      </c>
      <c r="E684" s="15" t="s">
        <v>455</v>
      </c>
      <c r="F684" s="60"/>
      <c r="G684" s="63"/>
      <c r="H684" s="16"/>
      <c r="I684" s="55"/>
      <c r="J684" s="55"/>
    </row>
    <row r="685" spans="1:10" ht="27" hidden="1" customHeight="1" x14ac:dyDescent="0.2">
      <c r="A685" s="26"/>
      <c r="B685" s="115"/>
      <c r="C685" s="119"/>
      <c r="D685" s="3" t="s">
        <v>576</v>
      </c>
      <c r="E685" s="64" t="s">
        <v>577</v>
      </c>
      <c r="F685" s="60"/>
      <c r="G685" s="63"/>
      <c r="H685" s="16"/>
      <c r="I685" s="55"/>
      <c r="J685" s="55"/>
    </row>
    <row r="686" spans="1:10" ht="39" hidden="1" customHeight="1" x14ac:dyDescent="0.2">
      <c r="A686" s="26">
        <v>465</v>
      </c>
      <c r="B686" s="115"/>
      <c r="C686" s="119"/>
      <c r="D686" s="3" t="s">
        <v>578</v>
      </c>
      <c r="E686" s="64" t="s">
        <v>616</v>
      </c>
      <c r="F686" s="60"/>
      <c r="G686" s="63"/>
      <c r="H686" s="16"/>
      <c r="I686" s="55"/>
      <c r="J686" s="55"/>
    </row>
    <row r="687" spans="1:10" ht="30.75" customHeight="1" x14ac:dyDescent="0.2">
      <c r="A687" s="26"/>
      <c r="B687" s="115"/>
      <c r="C687" s="119"/>
      <c r="D687" s="3" t="s">
        <v>490</v>
      </c>
      <c r="E687" s="15" t="s">
        <v>701</v>
      </c>
      <c r="F687" s="60">
        <v>30000</v>
      </c>
      <c r="G687" s="63"/>
      <c r="H687" s="16"/>
      <c r="I687" s="55"/>
      <c r="J687" s="55"/>
    </row>
    <row r="688" spans="1:10" ht="22.5" customHeight="1" x14ac:dyDescent="0.2">
      <c r="A688" s="26"/>
      <c r="B688" s="115"/>
      <c r="C688" s="119"/>
      <c r="D688" s="3" t="s">
        <v>491</v>
      </c>
      <c r="E688" s="15" t="s">
        <v>492</v>
      </c>
      <c r="F688" s="60">
        <v>30000</v>
      </c>
      <c r="G688" s="63"/>
      <c r="H688" s="16"/>
      <c r="I688" s="55"/>
      <c r="J688" s="55"/>
    </row>
    <row r="689" spans="1:10" ht="39.75" customHeight="1" x14ac:dyDescent="0.2">
      <c r="A689" s="26"/>
      <c r="B689" s="115"/>
      <c r="C689" s="119"/>
      <c r="D689" s="3" t="s">
        <v>601</v>
      </c>
      <c r="E689" s="64" t="s">
        <v>596</v>
      </c>
      <c r="F689" s="60">
        <v>100000</v>
      </c>
      <c r="G689" s="63"/>
      <c r="H689" s="16"/>
      <c r="I689" s="55"/>
      <c r="J689" s="55"/>
    </row>
    <row r="690" spans="1:10" ht="43.5" customHeight="1" x14ac:dyDescent="0.2">
      <c r="A690" s="26"/>
      <c r="B690" s="115"/>
      <c r="C690" s="119"/>
      <c r="D690" s="3" t="s">
        <v>702</v>
      </c>
      <c r="E690" s="64" t="s">
        <v>703</v>
      </c>
      <c r="F690" s="60">
        <v>20000</v>
      </c>
      <c r="G690" s="63"/>
      <c r="H690" s="16"/>
      <c r="I690" s="55"/>
      <c r="J690" s="55"/>
    </row>
    <row r="691" spans="1:10" ht="39" customHeight="1" x14ac:dyDescent="0.2">
      <c r="A691" s="26"/>
      <c r="B691" s="115"/>
      <c r="C691" s="119"/>
      <c r="D691" s="73" t="s">
        <v>493</v>
      </c>
      <c r="E691" s="15" t="s">
        <v>704</v>
      </c>
      <c r="F691" s="60">
        <v>85000</v>
      </c>
      <c r="G691" s="63"/>
      <c r="H691" s="16"/>
      <c r="I691" s="55"/>
      <c r="J691" s="55"/>
    </row>
    <row r="692" spans="1:10" ht="51" customHeight="1" x14ac:dyDescent="0.2">
      <c r="A692" s="26">
        <v>466</v>
      </c>
      <c r="B692" s="115"/>
      <c r="C692" s="119"/>
      <c r="D692" s="3" t="s">
        <v>705</v>
      </c>
      <c r="E692" s="64" t="s">
        <v>706</v>
      </c>
      <c r="F692" s="60">
        <v>15800</v>
      </c>
      <c r="G692" s="63"/>
      <c r="H692" s="16"/>
      <c r="I692" s="55"/>
      <c r="J692" s="55"/>
    </row>
    <row r="693" spans="1:10" ht="40.5" hidden="1" customHeight="1" x14ac:dyDescent="0.2">
      <c r="A693" s="26"/>
      <c r="B693" s="115"/>
      <c r="C693" s="119"/>
      <c r="D693" s="3" t="s">
        <v>579</v>
      </c>
      <c r="E693" s="64" t="s">
        <v>609</v>
      </c>
      <c r="F693" s="60"/>
      <c r="G693" s="63"/>
      <c r="H693" s="16"/>
      <c r="I693" s="55"/>
      <c r="J693" s="55"/>
    </row>
    <row r="694" spans="1:10" ht="72" hidden="1" customHeight="1" x14ac:dyDescent="0.2">
      <c r="A694" s="26">
        <v>467</v>
      </c>
      <c r="B694" s="115"/>
      <c r="C694" s="119"/>
      <c r="D694" s="3" t="s">
        <v>636</v>
      </c>
      <c r="E694" s="64" t="s">
        <v>637</v>
      </c>
      <c r="F694" s="60"/>
      <c r="G694" s="63"/>
      <c r="H694" s="16"/>
      <c r="I694" s="55"/>
      <c r="J694" s="55"/>
    </row>
    <row r="695" spans="1:10" ht="45" customHeight="1" x14ac:dyDescent="0.2">
      <c r="A695" s="26"/>
      <c r="B695" s="115"/>
      <c r="C695" s="119"/>
      <c r="D695" s="3" t="s">
        <v>707</v>
      </c>
      <c r="E695" s="64" t="s">
        <v>708</v>
      </c>
      <c r="F695" s="60">
        <v>24700</v>
      </c>
      <c r="G695" s="63"/>
      <c r="H695" s="16"/>
      <c r="I695" s="55"/>
      <c r="J695" s="55"/>
    </row>
    <row r="696" spans="1:10" ht="46.5" customHeight="1" x14ac:dyDescent="0.2">
      <c r="A696" s="26">
        <v>468</v>
      </c>
      <c r="B696" s="115"/>
      <c r="C696" s="119"/>
      <c r="D696" s="3" t="s">
        <v>580</v>
      </c>
      <c r="E696" s="15" t="s">
        <v>757</v>
      </c>
      <c r="F696" s="60">
        <v>82000</v>
      </c>
      <c r="G696" s="63"/>
      <c r="H696" s="16"/>
      <c r="I696" s="55"/>
      <c r="J696" s="55"/>
    </row>
    <row r="697" spans="1:10" ht="38.25" hidden="1" customHeight="1" x14ac:dyDescent="0.2">
      <c r="A697" s="26"/>
      <c r="B697" s="115"/>
      <c r="C697" s="119"/>
      <c r="D697" s="3" t="s">
        <v>184</v>
      </c>
      <c r="E697" s="15" t="s">
        <v>185</v>
      </c>
      <c r="F697" s="60"/>
      <c r="G697" s="63"/>
      <c r="H697" s="16"/>
      <c r="I697" s="55"/>
      <c r="J697" s="55"/>
    </row>
    <row r="698" spans="1:10" ht="45" hidden="1" customHeight="1" x14ac:dyDescent="0.2">
      <c r="A698" s="26"/>
      <c r="B698" s="115"/>
      <c r="C698" s="119"/>
      <c r="D698" s="3" t="s">
        <v>186</v>
      </c>
      <c r="E698" s="15" t="s">
        <v>243</v>
      </c>
      <c r="F698" s="60"/>
      <c r="G698" s="63"/>
      <c r="H698" s="16"/>
      <c r="I698" s="55"/>
      <c r="J698" s="55"/>
    </row>
    <row r="699" spans="1:10" ht="51" customHeight="1" x14ac:dyDescent="0.2">
      <c r="A699" s="26">
        <v>469</v>
      </c>
      <c r="B699" s="115"/>
      <c r="C699" s="119"/>
      <c r="D699" s="3" t="s">
        <v>187</v>
      </c>
      <c r="E699" s="20" t="s">
        <v>359</v>
      </c>
      <c r="F699" s="60">
        <v>100000</v>
      </c>
      <c r="G699" s="63"/>
      <c r="H699" s="16"/>
      <c r="I699" s="55"/>
      <c r="J699" s="55"/>
    </row>
    <row r="700" spans="1:10" ht="32.25" hidden="1" customHeight="1" x14ac:dyDescent="0.2">
      <c r="A700" s="26"/>
      <c r="B700" s="115"/>
      <c r="C700" s="119"/>
      <c r="D700" s="3" t="s">
        <v>385</v>
      </c>
      <c r="E700" s="15" t="s">
        <v>384</v>
      </c>
      <c r="F700" s="60"/>
      <c r="G700" s="63"/>
      <c r="H700" s="16"/>
      <c r="I700" s="55"/>
      <c r="J700" s="55"/>
    </row>
    <row r="701" spans="1:10" ht="38.25" hidden="1" customHeight="1" x14ac:dyDescent="0.2">
      <c r="A701" s="26"/>
      <c r="B701" s="115"/>
      <c r="C701" s="119"/>
      <c r="D701" s="3" t="s">
        <v>375</v>
      </c>
      <c r="E701" s="15" t="s">
        <v>376</v>
      </c>
      <c r="F701" s="60"/>
      <c r="G701" s="63"/>
      <c r="H701" s="16"/>
      <c r="I701" s="55"/>
      <c r="J701" s="55"/>
    </row>
    <row r="702" spans="1:10" ht="38.25" hidden="1" x14ac:dyDescent="0.2">
      <c r="A702" s="26">
        <v>470</v>
      </c>
      <c r="B702" s="115"/>
      <c r="C702" s="119"/>
      <c r="D702" s="3" t="s">
        <v>408</v>
      </c>
      <c r="E702" s="15" t="s">
        <v>409</v>
      </c>
      <c r="F702" s="60"/>
      <c r="G702" s="63"/>
      <c r="H702" s="16"/>
      <c r="I702" s="55"/>
      <c r="J702" s="55"/>
    </row>
    <row r="703" spans="1:10" ht="72" hidden="1" customHeight="1" x14ac:dyDescent="0.2">
      <c r="A703" s="26"/>
      <c r="B703" s="115"/>
      <c r="C703" s="119"/>
      <c r="D703" s="3" t="s">
        <v>410</v>
      </c>
      <c r="E703" s="15" t="s">
        <v>456</v>
      </c>
      <c r="F703" s="60"/>
      <c r="G703" s="63"/>
      <c r="H703" s="16"/>
      <c r="I703" s="55"/>
      <c r="J703" s="55"/>
    </row>
    <row r="704" spans="1:10" ht="81" hidden="1" customHeight="1" x14ac:dyDescent="0.2">
      <c r="A704" s="26">
        <v>471</v>
      </c>
      <c r="B704" s="115"/>
      <c r="C704" s="119"/>
      <c r="D704" s="3" t="s">
        <v>411</v>
      </c>
      <c r="E704" s="15" t="s">
        <v>412</v>
      </c>
      <c r="F704" s="60"/>
      <c r="G704" s="63"/>
      <c r="H704" s="16"/>
      <c r="I704" s="55"/>
      <c r="J704" s="55"/>
    </row>
    <row r="705" spans="1:10" ht="53.25" hidden="1" customHeight="1" x14ac:dyDescent="0.2">
      <c r="A705" s="26">
        <v>472</v>
      </c>
      <c r="B705" s="115"/>
      <c r="C705" s="119"/>
      <c r="D705" s="3" t="s">
        <v>427</v>
      </c>
      <c r="E705" s="15" t="s">
        <v>488</v>
      </c>
      <c r="F705" s="60"/>
      <c r="G705" s="63"/>
      <c r="H705" s="16"/>
      <c r="I705" s="55"/>
      <c r="J705" s="55"/>
    </row>
    <row r="706" spans="1:10" ht="36.75" hidden="1" customHeight="1" x14ac:dyDescent="0.2">
      <c r="A706" s="26">
        <v>473</v>
      </c>
      <c r="B706" s="115"/>
      <c r="C706" s="119"/>
      <c r="D706" s="3" t="s">
        <v>428</v>
      </c>
      <c r="E706" s="15" t="s">
        <v>457</v>
      </c>
      <c r="F706" s="60"/>
      <c r="G706" s="63"/>
      <c r="H706" s="16"/>
      <c r="I706" s="55"/>
      <c r="J706" s="55"/>
    </row>
    <row r="707" spans="1:10" ht="56.25" hidden="1" customHeight="1" x14ac:dyDescent="0.2">
      <c r="A707" s="26">
        <v>474</v>
      </c>
      <c r="B707" s="115"/>
      <c r="C707" s="119"/>
      <c r="D707" s="3" t="s">
        <v>429</v>
      </c>
      <c r="E707" s="15" t="s">
        <v>458</v>
      </c>
      <c r="F707" s="60"/>
      <c r="G707" s="63"/>
      <c r="H707" s="16"/>
      <c r="I707" s="55"/>
      <c r="J707" s="55"/>
    </row>
    <row r="708" spans="1:10" ht="74.25" customHeight="1" x14ac:dyDescent="0.2">
      <c r="A708" s="26">
        <v>475</v>
      </c>
      <c r="B708" s="115"/>
      <c r="C708" s="119"/>
      <c r="D708" s="3" t="s">
        <v>494</v>
      </c>
      <c r="E708" s="15" t="s">
        <v>610</v>
      </c>
      <c r="F708" s="60">
        <v>30000</v>
      </c>
      <c r="G708" s="63"/>
      <c r="H708" s="16"/>
      <c r="I708" s="55"/>
      <c r="J708" s="55"/>
    </row>
    <row r="709" spans="1:10" ht="63.75" hidden="1" x14ac:dyDescent="0.2">
      <c r="A709" s="26"/>
      <c r="B709" s="115"/>
      <c r="C709" s="119"/>
      <c r="D709" s="3" t="s">
        <v>536</v>
      </c>
      <c r="E709" s="15" t="s">
        <v>537</v>
      </c>
      <c r="F709" s="60"/>
      <c r="G709" s="63"/>
      <c r="H709" s="16"/>
      <c r="I709" s="55"/>
      <c r="J709" s="55"/>
    </row>
    <row r="710" spans="1:10" ht="41.25" hidden="1" customHeight="1" x14ac:dyDescent="0.2">
      <c r="A710" s="26">
        <v>476</v>
      </c>
      <c r="B710" s="115"/>
      <c r="C710" s="119"/>
      <c r="D710" s="3" t="s">
        <v>495</v>
      </c>
      <c r="E710" s="15" t="s">
        <v>543</v>
      </c>
      <c r="F710" s="60"/>
      <c r="G710" s="63"/>
      <c r="H710" s="16"/>
      <c r="I710" s="55"/>
      <c r="J710" s="55"/>
    </row>
    <row r="711" spans="1:10" ht="33.75" hidden="1" customHeight="1" x14ac:dyDescent="0.2">
      <c r="A711" s="26">
        <v>477</v>
      </c>
      <c r="B711" s="115"/>
      <c r="C711" s="119"/>
      <c r="D711" s="3" t="s">
        <v>496</v>
      </c>
      <c r="E711" s="15" t="s">
        <v>521</v>
      </c>
      <c r="F711" s="60"/>
      <c r="G711" s="63"/>
      <c r="H711" s="16"/>
      <c r="I711" s="55"/>
      <c r="J711" s="55"/>
    </row>
    <row r="712" spans="1:10" ht="21.75" hidden="1" customHeight="1" x14ac:dyDescent="0.2">
      <c r="A712" s="26"/>
      <c r="B712" s="115"/>
      <c r="C712" s="119"/>
      <c r="D712" s="3" t="s">
        <v>497</v>
      </c>
      <c r="E712" s="15" t="s">
        <v>498</v>
      </c>
      <c r="F712" s="60"/>
      <c r="G712" s="63"/>
      <c r="H712" s="16"/>
      <c r="I712" s="55"/>
      <c r="J712" s="55"/>
    </row>
    <row r="713" spans="1:10" ht="48.75" customHeight="1" x14ac:dyDescent="0.2">
      <c r="A713" s="26"/>
      <c r="B713" s="115"/>
      <c r="C713" s="119"/>
      <c r="D713" s="3" t="s">
        <v>581</v>
      </c>
      <c r="E713" s="64" t="s">
        <v>582</v>
      </c>
      <c r="F713" s="60">
        <v>100000</v>
      </c>
      <c r="G713" s="63"/>
      <c r="H713" s="16"/>
      <c r="I713" s="55"/>
      <c r="J713" s="55"/>
    </row>
    <row r="714" spans="1:10" ht="36.75" hidden="1" customHeight="1" x14ac:dyDescent="0.2">
      <c r="A714" s="26"/>
      <c r="B714" s="115"/>
      <c r="C714" s="119"/>
      <c r="D714" s="3" t="s">
        <v>583</v>
      </c>
      <c r="E714" s="64" t="s">
        <v>584</v>
      </c>
      <c r="F714" s="60"/>
      <c r="G714" s="63"/>
      <c r="H714" s="16"/>
      <c r="I714" s="55"/>
      <c r="J714" s="55"/>
    </row>
    <row r="715" spans="1:10" ht="42.75" customHeight="1" x14ac:dyDescent="0.2">
      <c r="A715" s="26"/>
      <c r="B715" s="115"/>
      <c r="C715" s="119"/>
      <c r="D715" s="3" t="s">
        <v>585</v>
      </c>
      <c r="E715" s="64" t="s">
        <v>586</v>
      </c>
      <c r="F715" s="60">
        <v>95000</v>
      </c>
      <c r="G715" s="63"/>
      <c r="H715" s="16"/>
      <c r="I715" s="55"/>
      <c r="J715" s="55"/>
    </row>
    <row r="716" spans="1:10" ht="42.75" customHeight="1" x14ac:dyDescent="0.2">
      <c r="A716" s="26"/>
      <c r="B716" s="115"/>
      <c r="C716" s="119"/>
      <c r="D716" s="3" t="s">
        <v>711</v>
      </c>
      <c r="E716" s="64" t="s">
        <v>712</v>
      </c>
      <c r="F716" s="60">
        <v>100000</v>
      </c>
      <c r="G716" s="63"/>
      <c r="H716" s="16"/>
      <c r="I716" s="55"/>
      <c r="J716" s="55"/>
    </row>
    <row r="717" spans="1:10" ht="33.75" customHeight="1" x14ac:dyDescent="0.2">
      <c r="A717" s="26">
        <v>478</v>
      </c>
      <c r="B717" s="115"/>
      <c r="C717" s="119"/>
      <c r="D717" s="3" t="s">
        <v>709</v>
      </c>
      <c r="E717" s="64" t="s">
        <v>710</v>
      </c>
      <c r="F717" s="60">
        <v>3000</v>
      </c>
      <c r="G717" s="63"/>
      <c r="H717" s="16"/>
      <c r="I717" s="55"/>
      <c r="J717" s="55"/>
    </row>
    <row r="718" spans="1:10" ht="38.25" x14ac:dyDescent="0.2">
      <c r="A718" s="26">
        <v>479</v>
      </c>
      <c r="B718" s="115"/>
      <c r="C718" s="119"/>
      <c r="D718" s="3" t="s">
        <v>713</v>
      </c>
      <c r="E718" s="64" t="s">
        <v>714</v>
      </c>
      <c r="F718" s="60">
        <v>60000</v>
      </c>
      <c r="G718" s="63"/>
      <c r="H718" s="16"/>
      <c r="I718" s="55"/>
      <c r="J718" s="55"/>
    </row>
    <row r="719" spans="1:10" hidden="1" x14ac:dyDescent="0.2">
      <c r="A719" s="26"/>
      <c r="B719" s="115"/>
      <c r="C719" s="119"/>
      <c r="D719" s="3" t="s">
        <v>357</v>
      </c>
      <c r="E719" s="20" t="s">
        <v>358</v>
      </c>
      <c r="F719" s="60"/>
      <c r="G719" s="63"/>
      <c r="H719" s="16"/>
      <c r="I719" s="55"/>
      <c r="J719" s="55"/>
    </row>
    <row r="720" spans="1:10" ht="25.5" hidden="1" x14ac:dyDescent="0.2">
      <c r="A720" s="26">
        <v>480</v>
      </c>
      <c r="B720" s="115"/>
      <c r="C720" s="119"/>
      <c r="D720" s="3" t="s">
        <v>289</v>
      </c>
      <c r="E720" s="20" t="s">
        <v>346</v>
      </c>
      <c r="F720" s="60"/>
      <c r="G720" s="63"/>
      <c r="H720" s="16"/>
      <c r="I720" s="55"/>
      <c r="J720" s="55"/>
    </row>
    <row r="721" spans="1:10" ht="25.5" hidden="1" x14ac:dyDescent="0.2">
      <c r="A721" s="26">
        <v>481</v>
      </c>
      <c r="B721" s="115"/>
      <c r="C721" s="119"/>
      <c r="D721" s="3" t="s">
        <v>188</v>
      </c>
      <c r="E721" s="15" t="s">
        <v>381</v>
      </c>
      <c r="F721" s="60"/>
      <c r="G721" s="63"/>
      <c r="H721" s="16"/>
      <c r="I721" s="55"/>
      <c r="J721" s="55"/>
    </row>
    <row r="722" spans="1:10" ht="38.25" hidden="1" x14ac:dyDescent="0.2">
      <c r="A722" s="26">
        <v>482</v>
      </c>
      <c r="B722" s="115"/>
      <c r="C722" s="119"/>
      <c r="D722" s="3" t="s">
        <v>188</v>
      </c>
      <c r="E722" s="20" t="s">
        <v>242</v>
      </c>
      <c r="F722" s="60"/>
      <c r="G722" s="63"/>
      <c r="H722" s="16"/>
      <c r="I722" s="55"/>
      <c r="J722" s="55"/>
    </row>
    <row r="723" spans="1:10" ht="48" hidden="1" customHeight="1" x14ac:dyDescent="0.2">
      <c r="A723" s="26">
        <v>483</v>
      </c>
      <c r="B723" s="115"/>
      <c r="C723" s="119"/>
      <c r="D723" s="3" t="s">
        <v>189</v>
      </c>
      <c r="E723" s="15" t="s">
        <v>360</v>
      </c>
      <c r="F723" s="60"/>
      <c r="G723" s="63"/>
      <c r="H723" s="16"/>
      <c r="I723" s="55"/>
      <c r="J723" s="55"/>
    </row>
    <row r="724" spans="1:10" ht="63.75" x14ac:dyDescent="0.2">
      <c r="A724" s="26">
        <v>484</v>
      </c>
      <c r="B724" s="115"/>
      <c r="C724" s="119"/>
      <c r="D724" s="3" t="s">
        <v>728</v>
      </c>
      <c r="E724" s="64" t="s">
        <v>729</v>
      </c>
      <c r="F724" s="60">
        <v>2000</v>
      </c>
      <c r="G724" s="63"/>
      <c r="H724" s="16"/>
      <c r="I724" s="55"/>
      <c r="J724" s="55"/>
    </row>
    <row r="725" spans="1:10" ht="51" x14ac:dyDescent="0.2">
      <c r="A725" s="26">
        <v>485</v>
      </c>
      <c r="B725" s="115"/>
      <c r="C725" s="119"/>
      <c r="D725" s="3" t="s">
        <v>730</v>
      </c>
      <c r="E725" s="64" t="s">
        <v>731</v>
      </c>
      <c r="F725" s="60">
        <v>30000</v>
      </c>
      <c r="G725" s="63"/>
      <c r="H725" s="16"/>
      <c r="I725" s="55"/>
      <c r="J725" s="55"/>
    </row>
    <row r="726" spans="1:10" ht="25.5" hidden="1" x14ac:dyDescent="0.2">
      <c r="A726" s="26">
        <v>486</v>
      </c>
      <c r="B726" s="115"/>
      <c r="C726" s="119"/>
      <c r="D726" s="3" t="s">
        <v>190</v>
      </c>
      <c r="E726" s="15" t="s">
        <v>413</v>
      </c>
      <c r="F726" s="60"/>
      <c r="G726" s="63"/>
      <c r="H726" s="16"/>
      <c r="I726" s="55"/>
      <c r="J726" s="55"/>
    </row>
    <row r="727" spans="1:10" ht="38.25" hidden="1" x14ac:dyDescent="0.2">
      <c r="A727" s="26">
        <v>487</v>
      </c>
      <c r="B727" s="115"/>
      <c r="C727" s="119"/>
      <c r="D727" s="3" t="s">
        <v>628</v>
      </c>
      <c r="E727" s="15" t="s">
        <v>635</v>
      </c>
      <c r="F727" s="60"/>
      <c r="G727" s="63"/>
      <c r="H727" s="16"/>
      <c r="I727" s="55"/>
      <c r="J727" s="55"/>
    </row>
    <row r="728" spans="1:10" ht="38.25" hidden="1" x14ac:dyDescent="0.2">
      <c r="A728" s="26"/>
      <c r="B728" s="115"/>
      <c r="C728" s="119"/>
      <c r="D728" s="3" t="s">
        <v>320</v>
      </c>
      <c r="E728" s="15" t="s">
        <v>361</v>
      </c>
      <c r="F728" s="60"/>
      <c r="G728" s="63"/>
      <c r="H728" s="16"/>
      <c r="I728" s="55"/>
      <c r="J728" s="55"/>
    </row>
    <row r="729" spans="1:10" ht="38.25" hidden="1" x14ac:dyDescent="0.2">
      <c r="A729" s="26"/>
      <c r="B729" s="115"/>
      <c r="C729" s="119"/>
      <c r="D729" s="3" t="s">
        <v>430</v>
      </c>
      <c r="E729" s="15" t="s">
        <v>431</v>
      </c>
      <c r="F729" s="60"/>
      <c r="G729" s="63"/>
      <c r="H729" s="16"/>
      <c r="I729" s="55"/>
      <c r="J729" s="55"/>
    </row>
    <row r="730" spans="1:10" ht="25.5" hidden="1" x14ac:dyDescent="0.2">
      <c r="A730" s="26"/>
      <c r="B730" s="115"/>
      <c r="C730" s="119"/>
      <c r="D730" s="3" t="s">
        <v>499</v>
      </c>
      <c r="E730" s="15" t="s">
        <v>522</v>
      </c>
      <c r="F730" s="60"/>
      <c r="G730" s="63"/>
      <c r="H730" s="16"/>
      <c r="I730" s="55"/>
      <c r="J730" s="55"/>
    </row>
    <row r="731" spans="1:10" ht="54" hidden="1" customHeight="1" x14ac:dyDescent="0.2">
      <c r="A731" s="26">
        <v>489</v>
      </c>
      <c r="B731" s="115"/>
      <c r="C731" s="119"/>
      <c r="D731" s="3" t="s">
        <v>432</v>
      </c>
      <c r="E731" s="15" t="s">
        <v>459</v>
      </c>
      <c r="F731" s="60"/>
      <c r="G731" s="63"/>
      <c r="H731" s="16"/>
      <c r="I731" s="55"/>
      <c r="J731" s="55"/>
    </row>
    <row r="732" spans="1:10" ht="21.75" hidden="1" customHeight="1" x14ac:dyDescent="0.2">
      <c r="A732" s="26"/>
      <c r="B732" s="115"/>
      <c r="C732" s="119"/>
      <c r="D732" s="3" t="s">
        <v>433</v>
      </c>
      <c r="E732" s="15" t="s">
        <v>434</v>
      </c>
      <c r="F732" s="60"/>
      <c r="G732" s="63"/>
      <c r="H732" s="16"/>
      <c r="I732" s="55"/>
      <c r="J732" s="55"/>
    </row>
    <row r="733" spans="1:10" ht="45" hidden="1" customHeight="1" x14ac:dyDescent="0.2">
      <c r="A733" s="26"/>
      <c r="B733" s="115"/>
      <c r="C733" s="119"/>
      <c r="D733" s="3" t="s">
        <v>435</v>
      </c>
      <c r="E733" s="15" t="s">
        <v>460</v>
      </c>
      <c r="F733" s="60"/>
      <c r="G733" s="63"/>
      <c r="H733" s="16"/>
      <c r="I733" s="55"/>
      <c r="J733" s="55"/>
    </row>
    <row r="734" spans="1:10" ht="45.75" hidden="1" customHeight="1" x14ac:dyDescent="0.2">
      <c r="A734" s="26"/>
      <c r="B734" s="115"/>
      <c r="C734" s="119"/>
      <c r="D734" s="3" t="s">
        <v>436</v>
      </c>
      <c r="E734" s="15" t="s">
        <v>437</v>
      </c>
      <c r="F734" s="60"/>
      <c r="G734" s="63"/>
      <c r="H734" s="16"/>
      <c r="I734" s="55"/>
      <c r="J734" s="55"/>
    </row>
    <row r="735" spans="1:10" ht="41.25" hidden="1" customHeight="1" x14ac:dyDescent="0.2">
      <c r="A735" s="26"/>
      <c r="B735" s="115"/>
      <c r="C735" s="119"/>
      <c r="D735" s="73" t="s">
        <v>438</v>
      </c>
      <c r="E735" s="15" t="s">
        <v>461</v>
      </c>
      <c r="F735" s="60"/>
      <c r="G735" s="63"/>
      <c r="H735" s="16"/>
      <c r="I735" s="55"/>
      <c r="J735" s="55"/>
    </row>
    <row r="736" spans="1:10" ht="41.25" hidden="1" customHeight="1" x14ac:dyDescent="0.2">
      <c r="A736" s="26"/>
      <c r="B736" s="115"/>
      <c r="C736" s="119"/>
      <c r="D736" s="3" t="s">
        <v>439</v>
      </c>
      <c r="E736" s="15" t="s">
        <v>440</v>
      </c>
      <c r="F736" s="60"/>
      <c r="G736" s="63"/>
      <c r="H736" s="16"/>
      <c r="I736" s="55"/>
      <c r="J736" s="55"/>
    </row>
    <row r="737" spans="1:10" ht="38.25" hidden="1" x14ac:dyDescent="0.2">
      <c r="A737" s="26">
        <v>489</v>
      </c>
      <c r="B737" s="115"/>
      <c r="C737" s="119"/>
      <c r="D737" s="3" t="s">
        <v>441</v>
      </c>
      <c r="E737" s="15" t="s">
        <v>462</v>
      </c>
      <c r="F737" s="60"/>
      <c r="G737" s="63"/>
      <c r="H737" s="16"/>
      <c r="I737" s="55"/>
      <c r="J737" s="55"/>
    </row>
    <row r="738" spans="1:10" ht="38.25" hidden="1" x14ac:dyDescent="0.2">
      <c r="A738" s="26"/>
      <c r="B738" s="115"/>
      <c r="C738" s="119"/>
      <c r="D738" s="3" t="s">
        <v>442</v>
      </c>
      <c r="E738" s="15" t="s">
        <v>544</v>
      </c>
      <c r="F738" s="60"/>
      <c r="G738" s="63"/>
      <c r="H738" s="16"/>
      <c r="I738" s="55"/>
      <c r="J738" s="55"/>
    </row>
    <row r="739" spans="1:10" ht="45" hidden="1" customHeight="1" x14ac:dyDescent="0.2">
      <c r="A739" s="26"/>
      <c r="B739" s="115"/>
      <c r="C739" s="119"/>
      <c r="D739" s="3" t="s">
        <v>500</v>
      </c>
      <c r="E739" s="15" t="s">
        <v>501</v>
      </c>
      <c r="F739" s="60"/>
      <c r="G739" s="63"/>
      <c r="H739" s="16"/>
      <c r="I739" s="55"/>
      <c r="J739" s="55"/>
    </row>
    <row r="740" spans="1:10" ht="36.75" customHeight="1" x14ac:dyDescent="0.2">
      <c r="A740" s="26"/>
      <c r="B740" s="115"/>
      <c r="C740" s="119"/>
      <c r="D740" s="3" t="s">
        <v>502</v>
      </c>
      <c r="E740" s="15" t="s">
        <v>732</v>
      </c>
      <c r="F740" s="60">
        <v>110000</v>
      </c>
      <c r="G740" s="63"/>
      <c r="H740" s="16"/>
      <c r="I740" s="55"/>
      <c r="J740" s="55"/>
    </row>
    <row r="741" spans="1:10" ht="51" hidden="1" x14ac:dyDescent="0.2">
      <c r="A741" s="26"/>
      <c r="B741" s="115"/>
      <c r="C741" s="119"/>
      <c r="D741" s="3" t="s">
        <v>503</v>
      </c>
      <c r="E741" s="15" t="s">
        <v>611</v>
      </c>
      <c r="F741" s="60"/>
      <c r="G741" s="63"/>
      <c r="H741" s="16"/>
      <c r="I741" s="55"/>
      <c r="J741" s="55"/>
    </row>
    <row r="742" spans="1:10" ht="25.5" hidden="1" x14ac:dyDescent="0.2">
      <c r="A742" s="26"/>
      <c r="B742" s="115"/>
      <c r="C742" s="119"/>
      <c r="D742" s="3" t="s">
        <v>504</v>
      </c>
      <c r="E742" s="15" t="s">
        <v>505</v>
      </c>
      <c r="F742" s="60"/>
      <c r="G742" s="63"/>
      <c r="H742" s="16"/>
      <c r="I742" s="55"/>
      <c r="J742" s="55"/>
    </row>
    <row r="743" spans="1:10" ht="25.5" hidden="1" x14ac:dyDescent="0.2">
      <c r="A743" s="26"/>
      <c r="B743" s="115"/>
      <c r="C743" s="119"/>
      <c r="D743" s="3" t="s">
        <v>506</v>
      </c>
      <c r="E743" s="15" t="s">
        <v>507</v>
      </c>
      <c r="F743" s="60"/>
      <c r="G743" s="63"/>
      <c r="H743" s="16"/>
      <c r="I743" s="55"/>
      <c r="J743" s="55"/>
    </row>
    <row r="744" spans="1:10" ht="25.5" hidden="1" x14ac:dyDescent="0.2">
      <c r="A744" s="26"/>
      <c r="B744" s="115"/>
      <c r="C744" s="119"/>
      <c r="D744" s="3" t="s">
        <v>508</v>
      </c>
      <c r="E744" s="15" t="s">
        <v>509</v>
      </c>
      <c r="F744" s="60"/>
      <c r="G744" s="63"/>
      <c r="H744" s="16"/>
      <c r="I744" s="55"/>
      <c r="J744" s="55"/>
    </row>
    <row r="745" spans="1:10" ht="47.25" customHeight="1" x14ac:dyDescent="0.2">
      <c r="A745" s="26"/>
      <c r="B745" s="115"/>
      <c r="C745" s="119"/>
      <c r="D745" s="3" t="s">
        <v>510</v>
      </c>
      <c r="E745" s="15" t="s">
        <v>733</v>
      </c>
      <c r="F745" s="60">
        <v>60000</v>
      </c>
      <c r="G745" s="63"/>
      <c r="H745" s="16"/>
      <c r="I745" s="55"/>
      <c r="J745" s="55"/>
    </row>
    <row r="746" spans="1:10" ht="51.75" customHeight="1" x14ac:dyDescent="0.2">
      <c r="A746" s="26"/>
      <c r="B746" s="115"/>
      <c r="C746" s="119"/>
      <c r="D746" s="3" t="s">
        <v>511</v>
      </c>
      <c r="E746" s="15" t="s">
        <v>734</v>
      </c>
      <c r="F746" s="60">
        <v>15000</v>
      </c>
      <c r="G746" s="63"/>
      <c r="H746" s="16"/>
      <c r="I746" s="55"/>
      <c r="J746" s="55"/>
    </row>
    <row r="747" spans="1:10" ht="38.25" hidden="1" x14ac:dyDescent="0.2">
      <c r="A747" s="26"/>
      <c r="B747" s="115"/>
      <c r="C747" s="119"/>
      <c r="D747" s="3" t="s">
        <v>512</v>
      </c>
      <c r="E747" s="15" t="s">
        <v>523</v>
      </c>
      <c r="F747" s="60"/>
      <c r="G747" s="63"/>
      <c r="H747" s="16"/>
      <c r="I747" s="55"/>
      <c r="J747" s="55"/>
    </row>
    <row r="748" spans="1:10" ht="76.5" x14ac:dyDescent="0.2">
      <c r="A748" s="26"/>
      <c r="B748" s="115"/>
      <c r="C748" s="119"/>
      <c r="D748" s="3" t="s">
        <v>513</v>
      </c>
      <c r="E748" s="15" t="s">
        <v>736</v>
      </c>
      <c r="F748" s="60">
        <v>20000</v>
      </c>
      <c r="G748" s="63"/>
      <c r="H748" s="16"/>
      <c r="I748" s="55"/>
      <c r="J748" s="55"/>
    </row>
    <row r="749" spans="1:10" ht="25.5" x14ac:dyDescent="0.2">
      <c r="A749" s="26"/>
      <c r="B749" s="115"/>
      <c r="C749" s="119"/>
      <c r="D749" s="3" t="s">
        <v>546</v>
      </c>
      <c r="E749" s="15" t="s">
        <v>735</v>
      </c>
      <c r="F749" s="60">
        <v>15000</v>
      </c>
      <c r="G749" s="63"/>
      <c r="H749" s="16"/>
      <c r="I749" s="55"/>
      <c r="J749" s="55"/>
    </row>
    <row r="750" spans="1:10" ht="51" hidden="1" x14ac:dyDescent="0.2">
      <c r="A750" s="26"/>
      <c r="B750" s="115"/>
      <c r="C750" s="119"/>
      <c r="D750" s="3" t="s">
        <v>588</v>
      </c>
      <c r="E750" s="64" t="s">
        <v>589</v>
      </c>
      <c r="F750" s="60"/>
      <c r="G750" s="63"/>
      <c r="H750" s="16"/>
      <c r="I750" s="55"/>
      <c r="J750" s="55"/>
    </row>
    <row r="751" spans="1:10" ht="38.25" hidden="1" x14ac:dyDescent="0.2">
      <c r="A751" s="26"/>
      <c r="B751" s="115"/>
      <c r="C751" s="119"/>
      <c r="D751" s="3" t="s">
        <v>590</v>
      </c>
      <c r="E751" s="64" t="s">
        <v>612</v>
      </c>
      <c r="F751" s="60"/>
      <c r="G751" s="63"/>
      <c r="H751" s="16"/>
      <c r="I751" s="55"/>
      <c r="J751" s="55"/>
    </row>
    <row r="752" spans="1:10" ht="38.25" hidden="1" x14ac:dyDescent="0.2">
      <c r="A752" s="26"/>
      <c r="B752" s="115"/>
      <c r="C752" s="119"/>
      <c r="D752" s="3" t="s">
        <v>591</v>
      </c>
      <c r="E752" s="64" t="s">
        <v>592</v>
      </c>
      <c r="F752" s="60"/>
      <c r="G752" s="63"/>
      <c r="H752" s="16"/>
      <c r="I752" s="55"/>
      <c r="J752" s="55"/>
    </row>
    <row r="753" spans="1:10" ht="51" x14ac:dyDescent="0.2">
      <c r="A753" s="26"/>
      <c r="B753" s="115"/>
      <c r="C753" s="119"/>
      <c r="D753" s="3" t="s">
        <v>737</v>
      </c>
      <c r="E753" s="64" t="s">
        <v>738</v>
      </c>
      <c r="F753" s="60">
        <v>1900</v>
      </c>
      <c r="G753" s="63"/>
      <c r="H753" s="16"/>
      <c r="I753" s="55"/>
      <c r="J753" s="55"/>
    </row>
    <row r="754" spans="1:10" ht="38.25" hidden="1" x14ac:dyDescent="0.2">
      <c r="A754" s="26"/>
      <c r="B754" s="115"/>
      <c r="C754" s="119"/>
      <c r="D754" s="3" t="s">
        <v>587</v>
      </c>
      <c r="E754" s="64" t="s">
        <v>613</v>
      </c>
      <c r="F754" s="60"/>
      <c r="G754" s="63"/>
      <c r="H754" s="16"/>
      <c r="I754" s="55"/>
      <c r="J754" s="55"/>
    </row>
    <row r="755" spans="1:10" ht="38.25" hidden="1" x14ac:dyDescent="0.2">
      <c r="A755" s="26"/>
      <c r="B755" s="115"/>
      <c r="C755" s="119"/>
      <c r="D755" s="3" t="s">
        <v>593</v>
      </c>
      <c r="E755" s="64" t="s">
        <v>614</v>
      </c>
      <c r="F755" s="60"/>
      <c r="G755" s="63"/>
      <c r="H755" s="16"/>
      <c r="I755" s="55"/>
      <c r="J755" s="55"/>
    </row>
    <row r="756" spans="1:10" ht="48.75" customHeight="1" x14ac:dyDescent="0.2">
      <c r="A756" s="26"/>
      <c r="B756" s="115"/>
      <c r="C756" s="119"/>
      <c r="D756" s="3" t="s">
        <v>594</v>
      </c>
      <c r="E756" s="64" t="s">
        <v>615</v>
      </c>
      <c r="F756" s="60">
        <v>5000</v>
      </c>
      <c r="G756" s="63"/>
      <c r="H756" s="16"/>
      <c r="I756" s="55"/>
      <c r="J756" s="55"/>
    </row>
    <row r="757" spans="1:10" ht="32.25" customHeight="1" x14ac:dyDescent="0.2">
      <c r="A757" s="26"/>
      <c r="B757" s="115"/>
      <c r="C757" s="119"/>
      <c r="D757" s="3" t="s">
        <v>600</v>
      </c>
      <c r="E757" s="64" t="s">
        <v>595</v>
      </c>
      <c r="F757" s="60">
        <v>171000</v>
      </c>
      <c r="G757" s="63"/>
      <c r="H757" s="81"/>
      <c r="I757" s="55"/>
      <c r="J757" s="55"/>
    </row>
    <row r="758" spans="1:10" ht="25.5" hidden="1" x14ac:dyDescent="0.2">
      <c r="A758" s="26"/>
      <c r="B758" s="115"/>
      <c r="C758" s="119"/>
      <c r="D758" s="3" t="s">
        <v>601</v>
      </c>
      <c r="E758" s="64" t="s">
        <v>596</v>
      </c>
      <c r="F758" s="60"/>
      <c r="G758" s="63"/>
      <c r="H758" s="16"/>
      <c r="I758" s="55"/>
      <c r="J758" s="55"/>
    </row>
    <row r="759" spans="1:10" ht="25.5" hidden="1" x14ac:dyDescent="0.2">
      <c r="A759" s="26"/>
      <c r="B759" s="115"/>
      <c r="C759" s="119"/>
      <c r="D759" s="3" t="s">
        <v>602</v>
      </c>
      <c r="E759" s="64" t="s">
        <v>598</v>
      </c>
      <c r="F759" s="60"/>
      <c r="G759" s="63"/>
      <c r="H759" s="16"/>
      <c r="I759" s="55"/>
      <c r="J759" s="55"/>
    </row>
    <row r="760" spans="1:10" ht="50.25" customHeight="1" x14ac:dyDescent="0.2">
      <c r="A760" s="26"/>
      <c r="B760" s="115"/>
      <c r="C760" s="119"/>
      <c r="D760" s="3" t="s">
        <v>603</v>
      </c>
      <c r="E760" s="64" t="s">
        <v>739</v>
      </c>
      <c r="F760" s="60">
        <v>50000</v>
      </c>
      <c r="G760" s="63"/>
      <c r="H760" s="16"/>
      <c r="I760" s="55"/>
      <c r="J760" s="55"/>
    </row>
    <row r="761" spans="1:10" ht="38.25" hidden="1" x14ac:dyDescent="0.2">
      <c r="A761" s="26"/>
      <c r="B761" s="115"/>
      <c r="C761" s="119"/>
      <c r="D761" s="3" t="s">
        <v>617</v>
      </c>
      <c r="E761" s="64" t="s">
        <v>618</v>
      </c>
      <c r="F761" s="60"/>
      <c r="G761" s="63"/>
      <c r="H761" s="16"/>
      <c r="I761" s="55"/>
      <c r="J761" s="55"/>
    </row>
    <row r="762" spans="1:10" ht="38.25" x14ac:dyDescent="0.2">
      <c r="A762" s="26"/>
      <c r="B762" s="115"/>
      <c r="C762" s="119"/>
      <c r="D762" s="3" t="s">
        <v>639</v>
      </c>
      <c r="E762" s="64" t="s">
        <v>638</v>
      </c>
      <c r="F762" s="60">
        <v>100000</v>
      </c>
      <c r="G762" s="63"/>
      <c r="H762" s="16"/>
      <c r="I762" s="55"/>
      <c r="J762" s="55"/>
    </row>
    <row r="763" spans="1:10" ht="36.75" customHeight="1" x14ac:dyDescent="0.2">
      <c r="A763" s="26"/>
      <c r="B763" s="115"/>
      <c r="C763" s="119"/>
      <c r="D763" s="3" t="s">
        <v>619</v>
      </c>
      <c r="E763" s="64" t="s">
        <v>620</v>
      </c>
      <c r="F763" s="60">
        <v>2000</v>
      </c>
      <c r="G763" s="63"/>
      <c r="H763" s="16"/>
      <c r="I763" s="55"/>
      <c r="J763" s="55"/>
    </row>
    <row r="764" spans="1:10" ht="51" customHeight="1" x14ac:dyDescent="0.2">
      <c r="A764" s="26"/>
      <c r="B764" s="115"/>
      <c r="C764" s="119"/>
      <c r="D764" s="3" t="s">
        <v>715</v>
      </c>
      <c r="E764" s="64" t="s">
        <v>716</v>
      </c>
      <c r="F764" s="60">
        <v>50000</v>
      </c>
      <c r="G764" s="63"/>
      <c r="H764" s="16"/>
      <c r="I764" s="55"/>
      <c r="J764" s="55"/>
    </row>
    <row r="765" spans="1:10" ht="38.25" customHeight="1" x14ac:dyDescent="0.2">
      <c r="A765" s="26"/>
      <c r="B765" s="115"/>
      <c r="C765" s="119"/>
      <c r="D765" s="3" t="s">
        <v>717</v>
      </c>
      <c r="E765" s="64" t="s">
        <v>718</v>
      </c>
      <c r="F765" s="60">
        <v>30000</v>
      </c>
      <c r="G765" s="63"/>
      <c r="H765" s="16"/>
      <c r="I765" s="55"/>
      <c r="J765" s="55"/>
    </row>
    <row r="766" spans="1:10" ht="42" customHeight="1" x14ac:dyDescent="0.2">
      <c r="A766" s="26"/>
      <c r="B766" s="115"/>
      <c r="C766" s="119"/>
      <c r="D766" s="3" t="s">
        <v>719</v>
      </c>
      <c r="E766" s="64" t="s">
        <v>720</v>
      </c>
      <c r="F766" s="60">
        <v>30000</v>
      </c>
      <c r="G766" s="63"/>
      <c r="H766" s="16"/>
      <c r="I766" s="55"/>
      <c r="J766" s="55"/>
    </row>
    <row r="767" spans="1:10" ht="60" customHeight="1" x14ac:dyDescent="0.2">
      <c r="A767" s="26"/>
      <c r="B767" s="115"/>
      <c r="C767" s="119"/>
      <c r="D767" s="3" t="s">
        <v>721</v>
      </c>
      <c r="E767" s="64" t="s">
        <v>722</v>
      </c>
      <c r="F767" s="60">
        <v>54500</v>
      </c>
      <c r="G767" s="63"/>
      <c r="H767" s="16"/>
      <c r="I767" s="55"/>
      <c r="J767" s="55"/>
    </row>
    <row r="768" spans="1:10" ht="39.75" customHeight="1" x14ac:dyDescent="0.2">
      <c r="A768" s="26"/>
      <c r="B768" s="115"/>
      <c r="C768" s="119"/>
      <c r="D768" s="3" t="s">
        <v>723</v>
      </c>
      <c r="E768" s="64" t="s">
        <v>724</v>
      </c>
      <c r="F768" s="60">
        <v>19500</v>
      </c>
      <c r="G768" s="63"/>
      <c r="H768" s="16"/>
      <c r="I768" s="55"/>
      <c r="J768" s="55"/>
    </row>
    <row r="769" spans="1:10" ht="59.25" customHeight="1" x14ac:dyDescent="0.2">
      <c r="A769" s="26"/>
      <c r="B769" s="115"/>
      <c r="C769" s="119"/>
      <c r="D769" s="3" t="s">
        <v>725</v>
      </c>
      <c r="E769" s="64" t="s">
        <v>726</v>
      </c>
      <c r="F769" s="60">
        <v>5000</v>
      </c>
      <c r="G769" s="63"/>
      <c r="H769" s="16"/>
      <c r="I769" s="55"/>
      <c r="J769" s="55"/>
    </row>
    <row r="770" spans="1:10" ht="36" customHeight="1" x14ac:dyDescent="0.2">
      <c r="A770" s="26"/>
      <c r="B770" s="115"/>
      <c r="C770" s="119"/>
      <c r="D770" s="3" t="s">
        <v>727</v>
      </c>
      <c r="E770" s="64" t="s">
        <v>754</v>
      </c>
      <c r="F770" s="60">
        <v>16300</v>
      </c>
      <c r="G770" s="63"/>
      <c r="H770" s="16"/>
      <c r="I770" s="55"/>
      <c r="J770" s="55"/>
    </row>
    <row r="771" spans="1:10" ht="21.75" hidden="1" customHeight="1" x14ac:dyDescent="0.2">
      <c r="A771" s="26"/>
      <c r="B771" s="115"/>
      <c r="C771" s="119"/>
      <c r="D771" s="3" t="s">
        <v>514</v>
      </c>
      <c r="E771" s="15" t="s">
        <v>524</v>
      </c>
      <c r="F771" s="60"/>
      <c r="G771" s="63"/>
      <c r="H771" s="16"/>
      <c r="I771" s="55"/>
      <c r="J771" s="55"/>
    </row>
    <row r="772" spans="1:10" ht="14.25" customHeight="1" x14ac:dyDescent="0.2">
      <c r="A772" s="26">
        <v>490</v>
      </c>
      <c r="B772" s="115"/>
      <c r="C772" s="178" t="s">
        <v>199</v>
      </c>
      <c r="D772" s="179"/>
      <c r="E772" s="180"/>
      <c r="F772" s="97">
        <f>SUM(F678:F771)</f>
        <v>1738700</v>
      </c>
      <c r="G772" s="35">
        <f>SUM(G678:G771)</f>
        <v>0</v>
      </c>
      <c r="H772" s="16"/>
      <c r="I772" s="55"/>
      <c r="J772" s="55"/>
    </row>
    <row r="773" spans="1:10" ht="38.25" hidden="1" customHeight="1" x14ac:dyDescent="0.2">
      <c r="A773" s="26"/>
      <c r="B773" s="115"/>
      <c r="C773" s="132" t="s">
        <v>30</v>
      </c>
      <c r="D773" s="21" t="s">
        <v>499</v>
      </c>
      <c r="E773" s="9" t="s">
        <v>522</v>
      </c>
      <c r="F773" s="95">
        <v>0</v>
      </c>
      <c r="G773" s="35"/>
      <c r="H773" s="16"/>
      <c r="I773" s="55"/>
      <c r="J773" s="55"/>
    </row>
    <row r="774" spans="1:10" ht="50.25" hidden="1" customHeight="1" x14ac:dyDescent="0.2">
      <c r="A774" s="26">
        <v>491</v>
      </c>
      <c r="B774" s="112"/>
      <c r="C774" s="135"/>
      <c r="D774" s="21" t="s">
        <v>741</v>
      </c>
      <c r="E774" s="9" t="s">
        <v>740</v>
      </c>
      <c r="F774" s="60">
        <v>0</v>
      </c>
      <c r="G774" s="5">
        <v>0</v>
      </c>
      <c r="H774" s="16"/>
      <c r="I774" s="55" t="s">
        <v>745</v>
      </c>
      <c r="J774" s="55"/>
    </row>
    <row r="775" spans="1:10" ht="12" hidden="1" customHeight="1" x14ac:dyDescent="0.2">
      <c r="A775" s="26">
        <v>492</v>
      </c>
      <c r="B775" s="23"/>
      <c r="C775" s="175" t="s">
        <v>199</v>
      </c>
      <c r="D775" s="176"/>
      <c r="E775" s="177"/>
      <c r="F775" s="98">
        <f>SUM(F774+F773)</f>
        <v>0</v>
      </c>
      <c r="G775" s="14">
        <f>SUM(G774)</f>
        <v>0</v>
      </c>
      <c r="H775" s="16"/>
      <c r="I775" s="55"/>
      <c r="J775" s="55"/>
    </row>
    <row r="776" spans="1:10" ht="18.75" customHeight="1" x14ac:dyDescent="0.2">
      <c r="A776" s="29">
        <v>493</v>
      </c>
      <c r="B776" s="181" t="s">
        <v>313</v>
      </c>
      <c r="C776" s="182"/>
      <c r="D776" s="182"/>
      <c r="E776" s="183"/>
      <c r="F776" s="99">
        <f>SUM(F772+F775)</f>
        <v>1738700</v>
      </c>
      <c r="G776" s="28">
        <f>SUM(G772+G775)</f>
        <v>0</v>
      </c>
      <c r="H776" s="16"/>
      <c r="I776" s="55"/>
      <c r="J776" s="55"/>
    </row>
    <row r="777" spans="1:10" ht="50.25" customHeight="1" x14ac:dyDescent="0.2">
      <c r="A777" s="26">
        <v>494</v>
      </c>
      <c r="B777" s="116" t="s">
        <v>304</v>
      </c>
      <c r="C777" s="114" t="s">
        <v>205</v>
      </c>
      <c r="D777" s="3" t="s">
        <v>191</v>
      </c>
      <c r="E777" s="4" t="s">
        <v>515</v>
      </c>
      <c r="F777" s="60">
        <v>10000</v>
      </c>
      <c r="G777" s="5"/>
      <c r="H777" s="16"/>
      <c r="I777" s="55"/>
      <c r="J777" s="55"/>
    </row>
    <row r="778" spans="1:10" ht="43.5" customHeight="1" x14ac:dyDescent="0.2">
      <c r="A778" s="26">
        <v>495</v>
      </c>
      <c r="B778" s="117"/>
      <c r="C778" s="115"/>
      <c r="D778" s="3" t="s">
        <v>192</v>
      </c>
      <c r="E778" s="9" t="s">
        <v>465</v>
      </c>
      <c r="F778" s="60">
        <v>10000</v>
      </c>
      <c r="G778" s="5"/>
      <c r="H778" s="16"/>
      <c r="I778" s="55"/>
      <c r="J778" s="55"/>
    </row>
    <row r="779" spans="1:10" ht="42.75" customHeight="1" x14ac:dyDescent="0.2">
      <c r="A779" s="26">
        <v>496</v>
      </c>
      <c r="B779" s="117"/>
      <c r="C779" s="115"/>
      <c r="D779" s="3" t="s">
        <v>370</v>
      </c>
      <c r="E779" s="79" t="s">
        <v>466</v>
      </c>
      <c r="F779" s="60">
        <v>3500</v>
      </c>
      <c r="G779" s="5"/>
      <c r="H779" s="16"/>
      <c r="I779" s="55"/>
      <c r="J779" s="55"/>
    </row>
    <row r="780" spans="1:10" ht="75" customHeight="1" x14ac:dyDescent="0.2">
      <c r="A780" s="26">
        <v>497</v>
      </c>
      <c r="B780" s="117"/>
      <c r="C780" s="108"/>
      <c r="D780" s="3" t="s">
        <v>756</v>
      </c>
      <c r="E780" s="79" t="s">
        <v>755</v>
      </c>
      <c r="F780" s="60">
        <v>10000</v>
      </c>
      <c r="G780" s="5"/>
      <c r="H780" s="16"/>
      <c r="I780" s="55"/>
      <c r="J780" s="55"/>
    </row>
    <row r="781" spans="1:10" x14ac:dyDescent="0.2">
      <c r="A781" s="26">
        <v>498</v>
      </c>
      <c r="B781" s="118"/>
      <c r="C781" s="178"/>
      <c r="D781" s="179"/>
      <c r="E781" s="180"/>
      <c r="F781" s="97">
        <f>SUM(F777:F780)</f>
        <v>33500</v>
      </c>
      <c r="G781" s="35">
        <f>SUM(G777:G780)</f>
        <v>0</v>
      </c>
      <c r="H781" s="16"/>
      <c r="I781" s="55"/>
      <c r="J781" s="55"/>
    </row>
    <row r="782" spans="1:10" ht="18" customHeight="1" x14ac:dyDescent="0.2">
      <c r="A782" s="29">
        <v>499</v>
      </c>
      <c r="B782" s="161" t="s">
        <v>525</v>
      </c>
      <c r="C782" s="162"/>
      <c r="D782" s="162"/>
      <c r="E782" s="163"/>
      <c r="F782" s="100">
        <f>SUM(F781)</f>
        <v>33500</v>
      </c>
      <c r="G782" s="28">
        <f>SUM(G781)</f>
        <v>0</v>
      </c>
      <c r="H782" s="16"/>
      <c r="I782" s="55"/>
      <c r="J782" s="55"/>
    </row>
    <row r="783" spans="1:10" ht="15" customHeight="1" x14ac:dyDescent="0.2">
      <c r="A783" s="29">
        <v>500</v>
      </c>
      <c r="B783" s="172" t="s">
        <v>1</v>
      </c>
      <c r="C783" s="173"/>
      <c r="D783" s="173"/>
      <c r="E783" s="174"/>
      <c r="F783" s="101">
        <f>SUM(F125+F142+F152+F166+F245+F262+F366+F384+F490+F505+F674+F776+F782+F677)</f>
        <v>27870336</v>
      </c>
      <c r="G783" s="30">
        <f>SUM(G125+G142+G152+G166+G245+G262+G366+G384+G490+G505+G674+G776+G782+G677)</f>
        <v>13270076</v>
      </c>
      <c r="H783" s="16"/>
      <c r="I783" s="55"/>
      <c r="J783" s="55"/>
    </row>
    <row r="784" spans="1:10" x14ac:dyDescent="0.2">
      <c r="D784" s="27" t="s">
        <v>235</v>
      </c>
      <c r="F784" s="102"/>
      <c r="G784" s="54"/>
    </row>
    <row r="785" spans="2:7" x14ac:dyDescent="0.2">
      <c r="F785" s="102"/>
      <c r="G785" s="54"/>
    </row>
    <row r="786" spans="2:7" x14ac:dyDescent="0.2">
      <c r="F786" s="102"/>
      <c r="G786" s="54" t="s">
        <v>382</v>
      </c>
    </row>
    <row r="787" spans="2:7" x14ac:dyDescent="0.2">
      <c r="F787" s="102"/>
      <c r="G787" s="54"/>
    </row>
    <row r="788" spans="2:7" x14ac:dyDescent="0.2">
      <c r="B788" s="56"/>
      <c r="C788" s="57"/>
      <c r="D788" s="57"/>
      <c r="E788" s="105"/>
      <c r="F788" s="102"/>
      <c r="G788" s="54"/>
    </row>
    <row r="789" spans="2:7" x14ac:dyDescent="0.2">
      <c r="F789" s="102"/>
      <c r="G789" s="54"/>
    </row>
    <row r="790" spans="2:7" x14ac:dyDescent="0.2">
      <c r="F790" s="102"/>
      <c r="G790" s="54"/>
    </row>
    <row r="791" spans="2:7" x14ac:dyDescent="0.2">
      <c r="F791" s="102"/>
      <c r="G791" s="54"/>
    </row>
    <row r="792" spans="2:7" x14ac:dyDescent="0.2">
      <c r="F792" s="102"/>
      <c r="G792" s="54"/>
    </row>
    <row r="793" spans="2:7" x14ac:dyDescent="0.2">
      <c r="F793" s="102"/>
      <c r="G793" s="54"/>
    </row>
    <row r="794" spans="2:7" x14ac:dyDescent="0.2">
      <c r="F794" s="102"/>
      <c r="G794" s="54"/>
    </row>
    <row r="795" spans="2:7" x14ac:dyDescent="0.2">
      <c r="F795" s="102"/>
      <c r="G795" s="54"/>
    </row>
    <row r="796" spans="2:7" x14ac:dyDescent="0.2">
      <c r="F796" s="102"/>
      <c r="G796" s="54"/>
    </row>
    <row r="797" spans="2:7" x14ac:dyDescent="0.2">
      <c r="F797" s="102"/>
      <c r="G797" s="54"/>
    </row>
    <row r="798" spans="2:7" x14ac:dyDescent="0.2">
      <c r="F798" s="102"/>
      <c r="G798" s="54"/>
    </row>
    <row r="799" spans="2:7" x14ac:dyDescent="0.2">
      <c r="F799" s="102"/>
      <c r="G799" s="54"/>
    </row>
    <row r="800" spans="2:7" x14ac:dyDescent="0.2">
      <c r="F800" s="102"/>
      <c r="G800" s="54"/>
    </row>
    <row r="801" spans="6:7" x14ac:dyDescent="0.2">
      <c r="F801" s="102"/>
      <c r="G801" s="54"/>
    </row>
    <row r="802" spans="6:7" x14ac:dyDescent="0.2">
      <c r="F802" s="102"/>
      <c r="G802" s="54"/>
    </row>
    <row r="803" spans="6:7" x14ac:dyDescent="0.2">
      <c r="F803" s="102"/>
      <c r="G803" s="54"/>
    </row>
    <row r="804" spans="6:7" x14ac:dyDescent="0.2">
      <c r="F804" s="102"/>
      <c r="G804" s="54"/>
    </row>
    <row r="805" spans="6:7" x14ac:dyDescent="0.2">
      <c r="F805" s="102"/>
      <c r="G805" s="54"/>
    </row>
    <row r="806" spans="6:7" x14ac:dyDescent="0.2">
      <c r="F806" s="102"/>
      <c r="G806" s="54"/>
    </row>
    <row r="807" spans="6:7" x14ac:dyDescent="0.2">
      <c r="F807" s="102"/>
      <c r="G807" s="54"/>
    </row>
    <row r="808" spans="6:7" x14ac:dyDescent="0.2">
      <c r="F808" s="102"/>
      <c r="G808" s="54"/>
    </row>
    <row r="809" spans="6:7" x14ac:dyDescent="0.2">
      <c r="F809" s="102"/>
      <c r="G809" s="54"/>
    </row>
    <row r="810" spans="6:7" x14ac:dyDescent="0.2">
      <c r="F810" s="102"/>
      <c r="G810" s="54"/>
    </row>
    <row r="811" spans="6:7" x14ac:dyDescent="0.2">
      <c r="F811" s="102"/>
      <c r="G811" s="54"/>
    </row>
    <row r="812" spans="6:7" x14ac:dyDescent="0.2">
      <c r="F812" s="102"/>
      <c r="G812" s="54"/>
    </row>
    <row r="813" spans="6:7" x14ac:dyDescent="0.2">
      <c r="F813" s="102"/>
      <c r="G813" s="54"/>
    </row>
    <row r="814" spans="6:7" x14ac:dyDescent="0.2">
      <c r="F814" s="102"/>
      <c r="G814" s="54"/>
    </row>
    <row r="815" spans="6:7" x14ac:dyDescent="0.2">
      <c r="F815" s="102"/>
      <c r="G815" s="54"/>
    </row>
    <row r="816" spans="6:7" x14ac:dyDescent="0.2">
      <c r="F816" s="102"/>
      <c r="G816" s="54"/>
    </row>
    <row r="817" spans="6:7" x14ac:dyDescent="0.2">
      <c r="F817" s="102"/>
      <c r="G817" s="54"/>
    </row>
    <row r="818" spans="6:7" x14ac:dyDescent="0.2">
      <c r="F818" s="102"/>
      <c r="G818" s="54"/>
    </row>
    <row r="819" spans="6:7" x14ac:dyDescent="0.2">
      <c r="F819" s="102"/>
      <c r="G819" s="54"/>
    </row>
    <row r="820" spans="6:7" x14ac:dyDescent="0.2">
      <c r="F820" s="102"/>
      <c r="G820" s="54"/>
    </row>
    <row r="821" spans="6:7" x14ac:dyDescent="0.2">
      <c r="F821" s="102"/>
      <c r="G821" s="54"/>
    </row>
    <row r="822" spans="6:7" x14ac:dyDescent="0.2">
      <c r="F822" s="102"/>
      <c r="G822" s="54"/>
    </row>
    <row r="823" spans="6:7" x14ac:dyDescent="0.2">
      <c r="F823" s="102"/>
      <c r="G823" s="54"/>
    </row>
    <row r="824" spans="6:7" x14ac:dyDescent="0.2">
      <c r="F824" s="102"/>
      <c r="G824" s="54"/>
    </row>
    <row r="825" spans="6:7" x14ac:dyDescent="0.2">
      <c r="F825" s="102"/>
      <c r="G825" s="54"/>
    </row>
    <row r="826" spans="6:7" x14ac:dyDescent="0.2">
      <c r="F826" s="102"/>
      <c r="G826" s="54"/>
    </row>
    <row r="827" spans="6:7" x14ac:dyDescent="0.2">
      <c r="F827" s="102"/>
      <c r="G827" s="54"/>
    </row>
    <row r="828" spans="6:7" x14ac:dyDescent="0.2">
      <c r="F828" s="102"/>
      <c r="G828" s="54"/>
    </row>
    <row r="829" spans="6:7" x14ac:dyDescent="0.2">
      <c r="F829" s="102"/>
      <c r="G829" s="54"/>
    </row>
    <row r="830" spans="6:7" x14ac:dyDescent="0.2">
      <c r="F830" s="102"/>
      <c r="G830" s="54"/>
    </row>
    <row r="831" spans="6:7" x14ac:dyDescent="0.2">
      <c r="F831" s="102"/>
      <c r="G831" s="54"/>
    </row>
    <row r="832" spans="6:7" x14ac:dyDescent="0.2">
      <c r="F832" s="102"/>
      <c r="G832" s="54"/>
    </row>
    <row r="833" spans="6:7" x14ac:dyDescent="0.2">
      <c r="F833" s="102"/>
      <c r="G833" s="54"/>
    </row>
    <row r="834" spans="6:7" x14ac:dyDescent="0.2">
      <c r="F834" s="102"/>
      <c r="G834" s="54"/>
    </row>
    <row r="835" spans="6:7" x14ac:dyDescent="0.2">
      <c r="F835" s="102"/>
      <c r="G835" s="54"/>
    </row>
    <row r="836" spans="6:7" x14ac:dyDescent="0.2">
      <c r="F836" s="102"/>
      <c r="G836" s="54"/>
    </row>
    <row r="837" spans="6:7" x14ac:dyDescent="0.2">
      <c r="F837" s="102"/>
      <c r="G837" s="54"/>
    </row>
    <row r="838" spans="6:7" x14ac:dyDescent="0.2">
      <c r="F838" s="102"/>
      <c r="G838" s="54"/>
    </row>
    <row r="839" spans="6:7" x14ac:dyDescent="0.2">
      <c r="F839" s="102"/>
      <c r="G839" s="54"/>
    </row>
    <row r="840" spans="6:7" x14ac:dyDescent="0.2">
      <c r="F840" s="102"/>
      <c r="G840" s="54"/>
    </row>
    <row r="841" spans="6:7" x14ac:dyDescent="0.2">
      <c r="F841" s="102"/>
      <c r="G841" s="54"/>
    </row>
    <row r="842" spans="6:7" x14ac:dyDescent="0.2">
      <c r="F842" s="102"/>
      <c r="G842" s="54"/>
    </row>
    <row r="843" spans="6:7" x14ac:dyDescent="0.2">
      <c r="F843" s="102"/>
      <c r="G843" s="54"/>
    </row>
    <row r="844" spans="6:7" x14ac:dyDescent="0.2">
      <c r="F844" s="102"/>
      <c r="G844" s="54"/>
    </row>
    <row r="845" spans="6:7" x14ac:dyDescent="0.2">
      <c r="F845" s="102"/>
      <c r="G845" s="54"/>
    </row>
    <row r="846" spans="6:7" x14ac:dyDescent="0.2">
      <c r="F846" s="102"/>
      <c r="G846" s="54"/>
    </row>
    <row r="847" spans="6:7" x14ac:dyDescent="0.2">
      <c r="F847" s="102"/>
      <c r="G847" s="54"/>
    </row>
    <row r="848" spans="6:7" x14ac:dyDescent="0.2">
      <c r="F848" s="102"/>
      <c r="G848" s="54"/>
    </row>
    <row r="849" spans="6:7" x14ac:dyDescent="0.2">
      <c r="F849" s="102"/>
      <c r="G849" s="54"/>
    </row>
    <row r="850" spans="6:7" x14ac:dyDescent="0.2">
      <c r="F850" s="102"/>
      <c r="G850" s="54"/>
    </row>
    <row r="851" spans="6:7" x14ac:dyDescent="0.2">
      <c r="F851" s="102"/>
      <c r="G851" s="54"/>
    </row>
    <row r="852" spans="6:7" x14ac:dyDescent="0.2">
      <c r="F852" s="102"/>
      <c r="G852" s="54"/>
    </row>
    <row r="853" spans="6:7" x14ac:dyDescent="0.2">
      <c r="F853" s="102"/>
      <c r="G853" s="54"/>
    </row>
    <row r="854" spans="6:7" x14ac:dyDescent="0.2">
      <c r="F854" s="102"/>
      <c r="G854" s="54"/>
    </row>
    <row r="855" spans="6:7" x14ac:dyDescent="0.2">
      <c r="F855" s="102"/>
      <c r="G855" s="54"/>
    </row>
  </sheetData>
  <mergeCells count="219">
    <mergeCell ref="C161:E161"/>
    <mergeCell ref="C183:C185"/>
    <mergeCell ref="C159:E159"/>
    <mergeCell ref="B166:E166"/>
    <mergeCell ref="C167:C178"/>
    <mergeCell ref="C165:E165"/>
    <mergeCell ref="C179:E179"/>
    <mergeCell ref="B153:B165"/>
    <mergeCell ref="C182:E182"/>
    <mergeCell ref="C153:C158"/>
    <mergeCell ref="C180:C181"/>
    <mergeCell ref="C162:C164"/>
    <mergeCell ref="B152:E152"/>
    <mergeCell ref="B126:B141"/>
    <mergeCell ref="B143:B151"/>
    <mergeCell ref="C151:E151"/>
    <mergeCell ref="C126:C140"/>
    <mergeCell ref="C149:E149"/>
    <mergeCell ref="C64:C68"/>
    <mergeCell ref="C124:E124"/>
    <mergeCell ref="C101:C105"/>
    <mergeCell ref="C100:E100"/>
    <mergeCell ref="B142:E142"/>
    <mergeCell ref="C87:C92"/>
    <mergeCell ref="C106:E106"/>
    <mergeCell ref="C107:C112"/>
    <mergeCell ref="C120:C123"/>
    <mergeCell ref="C94:C99"/>
    <mergeCell ref="B125:E125"/>
    <mergeCell ref="C141:E141"/>
    <mergeCell ref="C82:C85"/>
    <mergeCell ref="C75:C80"/>
    <mergeCell ref="C86:E86"/>
    <mergeCell ref="C143:C148"/>
    <mergeCell ref="A11:A14"/>
    <mergeCell ref="C47:E47"/>
    <mergeCell ref="C69:E69"/>
    <mergeCell ref="C74:E74"/>
    <mergeCell ref="C52:C56"/>
    <mergeCell ref="B16:B124"/>
    <mergeCell ref="C41:E41"/>
    <mergeCell ref="C42:C46"/>
    <mergeCell ref="C58:C62"/>
    <mergeCell ref="C93:E93"/>
    <mergeCell ref="C114:C118"/>
    <mergeCell ref="C48:C50"/>
    <mergeCell ref="C37:C40"/>
    <mergeCell ref="B783:E783"/>
    <mergeCell ref="B505:E505"/>
    <mergeCell ref="C506:C529"/>
    <mergeCell ref="C530:E530"/>
    <mergeCell ref="C534:C541"/>
    <mergeCell ref="C589:E589"/>
    <mergeCell ref="C581:C588"/>
    <mergeCell ref="C568:E568"/>
    <mergeCell ref="C549:C556"/>
    <mergeCell ref="C775:E775"/>
    <mergeCell ref="B678:B774"/>
    <mergeCell ref="C569:C579"/>
    <mergeCell ref="C580:E580"/>
    <mergeCell ref="C597:E597"/>
    <mergeCell ref="C590:C596"/>
    <mergeCell ref="C645:C651"/>
    <mergeCell ref="C605:C621"/>
    <mergeCell ref="C637:E637"/>
    <mergeCell ref="C623:C636"/>
    <mergeCell ref="C781:E781"/>
    <mergeCell ref="B776:E776"/>
    <mergeCell ref="C673:E673"/>
    <mergeCell ref="C772:E772"/>
    <mergeCell ref="B677:E677"/>
    <mergeCell ref="B782:E782"/>
    <mergeCell ref="B9:G9"/>
    <mergeCell ref="C11:C14"/>
    <mergeCell ref="E11:E14"/>
    <mergeCell ref="B11:B14"/>
    <mergeCell ref="D11:D14"/>
    <mergeCell ref="C36:E36"/>
    <mergeCell ref="C17:C35"/>
    <mergeCell ref="B10:E10"/>
    <mergeCell ref="G11:G12"/>
    <mergeCell ref="C113:E113"/>
    <mergeCell ref="C119:E119"/>
    <mergeCell ref="C51:E51"/>
    <mergeCell ref="C81:E81"/>
    <mergeCell ref="C70:C73"/>
    <mergeCell ref="C57:E57"/>
    <mergeCell ref="C63:E63"/>
    <mergeCell ref="G13:G14"/>
    <mergeCell ref="F11:F14"/>
    <mergeCell ref="C233:E233"/>
    <mergeCell ref="C230:C232"/>
    <mergeCell ref="C280:E280"/>
    <mergeCell ref="C272:C279"/>
    <mergeCell ref="C186:E186"/>
    <mergeCell ref="B246:B261"/>
    <mergeCell ref="C244:E244"/>
    <mergeCell ref="C242:C243"/>
    <mergeCell ref="C213:C214"/>
    <mergeCell ref="C217:C219"/>
    <mergeCell ref="C224:E224"/>
    <mergeCell ref="C229:E229"/>
    <mergeCell ref="C225:C228"/>
    <mergeCell ref="C221:C223"/>
    <mergeCell ref="C220:E220"/>
    <mergeCell ref="C238:E238"/>
    <mergeCell ref="B167:B244"/>
    <mergeCell ref="C187:C188"/>
    <mergeCell ref="C189:E189"/>
    <mergeCell ref="C200:C201"/>
    <mergeCell ref="C199:E199"/>
    <mergeCell ref="C195:C198"/>
    <mergeCell ref="C191:C193"/>
    <mergeCell ref="C194:E194"/>
    <mergeCell ref="C203:C204"/>
    <mergeCell ref="C202:E202"/>
    <mergeCell ref="C234:C237"/>
    <mergeCell ref="C215:E215"/>
    <mergeCell ref="C205:E205"/>
    <mergeCell ref="C491:C503"/>
    <mergeCell ref="B490:E490"/>
    <mergeCell ref="B491:B504"/>
    <mergeCell ref="B385:B489"/>
    <mergeCell ref="C419:E419"/>
    <mergeCell ref="C416:C418"/>
    <mergeCell ref="C457:C459"/>
    <mergeCell ref="C504:E504"/>
    <mergeCell ref="C453:C455"/>
    <mergeCell ref="C456:E456"/>
    <mergeCell ref="C489:E489"/>
    <mergeCell ref="C464:E464"/>
    <mergeCell ref="C415:E415"/>
    <mergeCell ref="C385:C414"/>
    <mergeCell ref="C439:E439"/>
    <mergeCell ref="C420:C421"/>
    <mergeCell ref="C422:E422"/>
    <mergeCell ref="C461:C463"/>
    <mergeCell ref="C460:E460"/>
    <mergeCell ref="C465:C488"/>
    <mergeCell ref="C429:E429"/>
    <mergeCell ref="C426:C428"/>
    <mergeCell ref="C423:C424"/>
    <mergeCell ref="C425:E425"/>
    <mergeCell ref="B384:E384"/>
    <mergeCell ref="C367:C377"/>
    <mergeCell ref="B367:B383"/>
    <mergeCell ref="C355:C359"/>
    <mergeCell ref="C365:E365"/>
    <mergeCell ref="B366:E366"/>
    <mergeCell ref="C378:E378"/>
    <mergeCell ref="C206:C207"/>
    <mergeCell ref="C333:E333"/>
    <mergeCell ref="C327:C332"/>
    <mergeCell ref="B245:E245"/>
    <mergeCell ref="C287:E287"/>
    <mergeCell ref="C281:C286"/>
    <mergeCell ref="C288:C294"/>
    <mergeCell ref="C212:E212"/>
    <mergeCell ref="C210:C211"/>
    <mergeCell ref="C339:C340"/>
    <mergeCell ref="C334:C337"/>
    <mergeCell ref="C325:E325"/>
    <mergeCell ref="C321:C324"/>
    <mergeCell ref="C208:E208"/>
    <mergeCell ref="C296:C302"/>
    <mergeCell ref="C304:C311"/>
    <mergeCell ref="B262:E262"/>
    <mergeCell ref="C354:E354"/>
    <mergeCell ref="C361:C364"/>
    <mergeCell ref="B263:B365"/>
    <mergeCell ref="C303:E303"/>
    <mergeCell ref="C269:E269"/>
    <mergeCell ref="C263:C268"/>
    <mergeCell ref="C295:E295"/>
    <mergeCell ref="C341:E341"/>
    <mergeCell ref="C345:E345"/>
    <mergeCell ref="C350:C353"/>
    <mergeCell ref="C342:C344"/>
    <mergeCell ref="C349:E349"/>
    <mergeCell ref="C346:C348"/>
    <mergeCell ref="C312:E312"/>
    <mergeCell ref="C320:E320"/>
    <mergeCell ref="C313:C319"/>
    <mergeCell ref="C360:E360"/>
    <mergeCell ref="C338:E338"/>
    <mergeCell ref="C777:C780"/>
    <mergeCell ref="B777:B781"/>
    <mergeCell ref="C678:C771"/>
    <mergeCell ref="B506:B673"/>
    <mergeCell ref="C542:E542"/>
    <mergeCell ref="C543:C547"/>
    <mergeCell ref="C665:E665"/>
    <mergeCell ref="B675:B676"/>
    <mergeCell ref="B674:E674"/>
    <mergeCell ref="C666:C672"/>
    <mergeCell ref="C653:C664"/>
    <mergeCell ref="C557:E557"/>
    <mergeCell ref="C548:E548"/>
    <mergeCell ref="C652:E652"/>
    <mergeCell ref="C558:C567"/>
    <mergeCell ref="C622:E622"/>
    <mergeCell ref="C604:E604"/>
    <mergeCell ref="C644:E644"/>
    <mergeCell ref="C638:C643"/>
    <mergeCell ref="C598:C603"/>
    <mergeCell ref="C675:C676"/>
    <mergeCell ref="C773:C774"/>
    <mergeCell ref="C531:C533"/>
    <mergeCell ref="D533:E533"/>
    <mergeCell ref="C445:C447"/>
    <mergeCell ref="C433:E433"/>
    <mergeCell ref="C430:C432"/>
    <mergeCell ref="C437:E437"/>
    <mergeCell ref="C440:C443"/>
    <mergeCell ref="C434:C436"/>
    <mergeCell ref="C444:E444"/>
    <mergeCell ref="C448:E448"/>
    <mergeCell ref="C452:E452"/>
    <mergeCell ref="C449:C451"/>
  </mergeCells>
  <phoneticPr fontId="0" type="noConversion"/>
  <pageMargins left="1.1811023622047245" right="0.15748031496062992" top="0.78740157480314965" bottom="0.78740157480314965" header="0" footer="0"/>
  <pageSetup paperSize="9" scale="8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Lapas1</vt:lpstr>
      <vt:lpstr>Lapas2</vt:lpstr>
      <vt:lpstr>Lapas1!Print_Titles</vt:lpstr>
    </vt:vector>
  </TitlesOfParts>
  <Company>Šilalės rajono savivaldybė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2025-01-28T14:10:46Z</cp:lastPrinted>
  <dcterms:created xsi:type="dcterms:W3CDTF">2017-02-17T13:20:38Z</dcterms:created>
  <dcterms:modified xsi:type="dcterms:W3CDTF">2025-02-04T07:14:21Z</dcterms:modified>
</cp:coreProperties>
</file>