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Admin\Desktop\2025 m\sprendimas 2025-2026-2027\sprendimo priedai\Laikraščiui\"/>
    </mc:Choice>
  </mc:AlternateContent>
  <xr:revisionPtr revIDLastSave="0" documentId="13_ncr:1_{7D74FF41-6973-4CDE-8934-1122D55E33F3}" xr6:coauthVersionLast="47" xr6:coauthVersionMax="47" xr10:uidLastSave="{00000000-0000-0000-0000-000000000000}"/>
  <bookViews>
    <workbookView xWindow="-120" yWindow="-120" windowWidth="29040" windowHeight="15840" xr2:uid="{00000000-000D-0000-FFFF-FFFF00000000}"/>
  </bookViews>
  <sheets>
    <sheet name="Lapas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 l="1"/>
  <c r="F22" i="1"/>
  <c r="G22" i="1"/>
  <c r="E140" i="1"/>
  <c r="E139" i="1"/>
  <c r="E138" i="1"/>
  <c r="E136" i="1"/>
  <c r="E129" i="1" s="1"/>
  <c r="E128" i="1"/>
  <c r="E14" i="1"/>
  <c r="E13" i="1"/>
  <c r="E12" i="1"/>
  <c r="D9" i="1"/>
  <c r="E169" i="1"/>
  <c r="E110" i="1"/>
  <c r="E109" i="1"/>
  <c r="E108" i="1"/>
  <c r="E107" i="1"/>
  <c r="E106" i="1"/>
  <c r="E105" i="1"/>
  <c r="E104" i="1"/>
  <c r="E103" i="1"/>
  <c r="E102" i="1"/>
  <c r="E92" i="1"/>
  <c r="E55" i="1"/>
  <c r="E49" i="1"/>
  <c r="E48" i="1"/>
  <c r="E50" i="1"/>
  <c r="E16" i="1" l="1"/>
  <c r="E98" i="1"/>
  <c r="E97" i="1"/>
  <c r="E96" i="1"/>
  <c r="E172" i="1"/>
  <c r="E171"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35" i="1"/>
  <c r="E134" i="1"/>
  <c r="E133" i="1"/>
  <c r="E132" i="1"/>
  <c r="E131" i="1"/>
  <c r="E130" i="1"/>
  <c r="E125" i="1"/>
  <c r="E124" i="1"/>
  <c r="E123" i="1"/>
  <c r="E122" i="1"/>
  <c r="E121" i="1"/>
  <c r="E120" i="1"/>
  <c r="E119" i="1"/>
  <c r="E118" i="1"/>
  <c r="E117" i="1"/>
  <c r="E116" i="1"/>
  <c r="E115" i="1"/>
  <c r="E114" i="1"/>
  <c r="E113" i="1"/>
  <c r="E112" i="1"/>
  <c r="E111" i="1"/>
  <c r="E101" i="1"/>
  <c r="E100" i="1"/>
  <c r="E95" i="1"/>
  <c r="E94" i="1"/>
  <c r="E93" i="1"/>
  <c r="E91" i="1"/>
  <c r="E90" i="1"/>
  <c r="E89"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2" i="1"/>
  <c r="E51" i="1"/>
  <c r="E47" i="1"/>
  <c r="E46" i="1"/>
  <c r="E45" i="1"/>
  <c r="E44" i="1"/>
  <c r="E43" i="1"/>
  <c r="E42" i="1"/>
  <c r="E41" i="1"/>
  <c r="E40" i="1"/>
  <c r="E39" i="1"/>
  <c r="E38" i="1"/>
  <c r="E37" i="1"/>
  <c r="E36" i="1"/>
  <c r="E35" i="1"/>
  <c r="E34" i="1"/>
  <c r="E33" i="1"/>
  <c r="E32" i="1"/>
  <c r="E31" i="1"/>
  <c r="E30" i="1"/>
  <c r="E29" i="1"/>
  <c r="E28" i="1"/>
  <c r="E27" i="1"/>
  <c r="E26" i="1"/>
  <c r="E22" i="1" s="1"/>
  <c r="E25" i="1"/>
  <c r="E24" i="1"/>
  <c r="E23" i="1"/>
  <c r="E19" i="1"/>
  <c r="E18" i="1"/>
  <c r="E17" i="1"/>
  <c r="E11" i="1"/>
  <c r="E10" i="1"/>
  <c r="D170" i="1"/>
  <c r="C170" i="1"/>
  <c r="D141" i="1"/>
  <c r="C141" i="1"/>
  <c r="D129" i="1"/>
  <c r="D127" i="1" s="1"/>
  <c r="C129" i="1"/>
  <c r="C127" i="1" s="1"/>
  <c r="D110" i="1"/>
  <c r="C110" i="1"/>
  <c r="C102" i="1"/>
  <c r="D99" i="1"/>
  <c r="C99" i="1"/>
  <c r="D92" i="1"/>
  <c r="C92" i="1"/>
  <c r="D88" i="1"/>
  <c r="C88" i="1"/>
  <c r="D55" i="1"/>
  <c r="C55" i="1"/>
  <c r="D50" i="1"/>
  <c r="C50" i="1"/>
  <c r="D22" i="1"/>
  <c r="C22" i="1"/>
  <c r="C21" i="1" s="1"/>
  <c r="C20" i="1" s="1"/>
  <c r="D15" i="1"/>
  <c r="C15" i="1"/>
  <c r="D11" i="1"/>
  <c r="C11" i="1"/>
  <c r="C9" i="1"/>
  <c r="H170" i="1"/>
  <c r="G170" i="1"/>
  <c r="F170" i="1"/>
  <c r="H141" i="1"/>
  <c r="G141" i="1"/>
  <c r="F141" i="1"/>
  <c r="H129" i="1"/>
  <c r="G129" i="1"/>
  <c r="F129" i="1"/>
  <c r="H110" i="1"/>
  <c r="G110" i="1"/>
  <c r="F110" i="1"/>
  <c r="H102" i="1"/>
  <c r="G102" i="1"/>
  <c r="F102" i="1"/>
  <c r="H99" i="1"/>
  <c r="G99" i="1"/>
  <c r="F99" i="1"/>
  <c r="H92" i="1"/>
  <c r="G92" i="1"/>
  <c r="F92" i="1"/>
  <c r="H88" i="1"/>
  <c r="G88" i="1"/>
  <c r="F88" i="1"/>
  <c r="H55" i="1"/>
  <c r="G55" i="1"/>
  <c r="F55" i="1"/>
  <c r="H50" i="1"/>
  <c r="G50" i="1"/>
  <c r="F50" i="1"/>
  <c r="H15" i="1"/>
  <c r="G15" i="1"/>
  <c r="F15" i="1"/>
  <c r="H11" i="1"/>
  <c r="G11" i="1"/>
  <c r="F11" i="1"/>
  <c r="H9" i="1"/>
  <c r="G9" i="1"/>
  <c r="F9" i="1"/>
  <c r="D21" i="1" l="1"/>
  <c r="D20" i="1" s="1"/>
  <c r="C126" i="1"/>
  <c r="C173" i="1" s="1"/>
  <c r="D126" i="1"/>
  <c r="D173" i="1" s="1"/>
  <c r="G127" i="1"/>
  <c r="F127" i="1"/>
  <c r="G21" i="1"/>
  <c r="G20" i="1" s="1"/>
  <c r="G126" i="1" s="1"/>
  <c r="F21" i="1"/>
  <c r="F20" i="1" s="1"/>
  <c r="F126" i="1" s="1"/>
  <c r="H21" i="1"/>
  <c r="H20" i="1" s="1"/>
  <c r="H126" i="1" s="1"/>
  <c r="H127" i="1"/>
  <c r="G173" i="1" l="1"/>
  <c r="F173" i="1"/>
  <c r="H173" i="1"/>
  <c r="E88" i="1" l="1"/>
  <c r="E99" i="1"/>
  <c r="E170" i="1" l="1"/>
  <c r="E141" i="1" l="1"/>
  <c r="E127" i="1" l="1"/>
  <c r="E21" i="1" l="1"/>
  <c r="E20" i="1" s="1"/>
  <c r="E126" i="1" s="1"/>
  <c r="E9" i="1" l="1"/>
  <c r="E15" i="1" l="1"/>
  <c r="E173" i="1" l="1"/>
</calcChain>
</file>

<file path=xl/sharedStrings.xml><?xml version="1.0" encoding="utf-8"?>
<sst xmlns="http://schemas.openxmlformats.org/spreadsheetml/2006/main" count="344" uniqueCount="338">
  <si>
    <t>Eil. Nr.</t>
  </si>
  <si>
    <t>Pajamų pavadinimas</t>
  </si>
  <si>
    <t>1.</t>
  </si>
  <si>
    <t>Pajamų ir pelno mokesčiai</t>
  </si>
  <si>
    <t>2.</t>
  </si>
  <si>
    <t>3.</t>
  </si>
  <si>
    <t xml:space="preserve">Turto mokesčiai </t>
  </si>
  <si>
    <t>3.1.</t>
  </si>
  <si>
    <t>Žemės mokestis</t>
  </si>
  <si>
    <t>3.2.</t>
  </si>
  <si>
    <t>Nekilnojamojo turto mokestis</t>
  </si>
  <si>
    <t>3.3.</t>
  </si>
  <si>
    <t>Paveldimo  turto mokestis</t>
  </si>
  <si>
    <t>4.</t>
  </si>
  <si>
    <t>Prekių ir paslaugų mokesčiai</t>
  </si>
  <si>
    <t>4.1.</t>
  </si>
  <si>
    <t>4.2.</t>
  </si>
  <si>
    <t>Valstybės rinkliavos</t>
  </si>
  <si>
    <t>4.3.</t>
  </si>
  <si>
    <t>Vietinės rinkliavos</t>
  </si>
  <si>
    <t>4.4.</t>
  </si>
  <si>
    <t xml:space="preserve">                       </t>
  </si>
  <si>
    <t>5.</t>
  </si>
  <si>
    <t xml:space="preserve">Valstybės biudžeto specialios tikslinės dotacijos </t>
  </si>
  <si>
    <t>5.1.</t>
  </si>
  <si>
    <t xml:space="preserve">Speciali tikslinė dotacija  </t>
  </si>
  <si>
    <t>5.1.1.</t>
  </si>
  <si>
    <t xml:space="preserve"> Valstybinėms (perduotoms savivaldybėms) funkcijoms atlikti</t>
  </si>
  <si>
    <t>5.1.1.1.</t>
  </si>
  <si>
    <t xml:space="preserve">    valstybinės kalbos vartojimo ir taisyklingumo kontrolei</t>
  </si>
  <si>
    <t xml:space="preserve"> socialinėms išmokoms ir kompensacijoms skaičiuoti ir mokėti</t>
  </si>
  <si>
    <t xml:space="preserve"> socialinei paramai mokiniams</t>
  </si>
  <si>
    <t>jaunimo teisių apsaugai</t>
  </si>
  <si>
    <t xml:space="preserve">       gyvenamosios vietos deklaravimo duomenų ir gyvenamosios vietos neturinčių asmenų apskaitos duomenims tvarkyti</t>
  </si>
  <si>
    <t xml:space="preserve">    civilinei saugai</t>
  </si>
  <si>
    <t xml:space="preserve">       priešgaisrinei saugai</t>
  </si>
  <si>
    <t xml:space="preserve">neveiksnių asmenų būklės peržiūrėjimui užtikrinti </t>
  </si>
  <si>
    <t xml:space="preserve">  savivaldybei priskirtiems archyviniams dokumentams tvarkyti</t>
  </si>
  <si>
    <t>5.1.2.</t>
  </si>
  <si>
    <t>5.1.3.</t>
  </si>
  <si>
    <t xml:space="preserve">Savivaldybės mokykloms (klasėms arba grupėms), skirtoms šalies (regiono) mokiniams, turintiems specialiųjų ugdymosi poreikių, ir kitoms savivaldybėms perduotoms įstaigoms išlaikyti
</t>
  </si>
  <si>
    <t>5.1.4.</t>
  </si>
  <si>
    <t xml:space="preserve"> </t>
  </si>
  <si>
    <t>Kita tikslinė dotacija</t>
  </si>
  <si>
    <t>Turto pajamos</t>
  </si>
  <si>
    <t>6.1.</t>
  </si>
  <si>
    <t>6.2.</t>
  </si>
  <si>
    <t xml:space="preserve">   Mokestis už medžiojamųjų gyvūnų išteklius </t>
  </si>
  <si>
    <t>6.3.</t>
  </si>
  <si>
    <t>Kiti mokesčiai už valstybinius gamtos išteklius</t>
  </si>
  <si>
    <t xml:space="preserve">Pajamos už prekes ir  paslaugas </t>
  </si>
  <si>
    <t>7.1.</t>
  </si>
  <si>
    <t>7.2.</t>
  </si>
  <si>
    <t>7.3.</t>
  </si>
  <si>
    <t xml:space="preserve">Įmokos už išlaikymą švietimo, socialinės apsaugos ir kitose įstaigose </t>
  </si>
  <si>
    <t xml:space="preserve">Kitos neišvardytos pajamos  </t>
  </si>
  <si>
    <t>Materialiojo ir nematerialiojo turto realizavimo pajamos</t>
  </si>
  <si>
    <t>11.1.</t>
  </si>
  <si>
    <t>11.2.</t>
  </si>
  <si>
    <t>Pastatų ir statinių realizavimo pajamos</t>
  </si>
  <si>
    <t>IŠ VISO PAJAMŲ</t>
  </si>
  <si>
    <t>Už žemės pardavimą</t>
  </si>
  <si>
    <t>Socialinio būsto pardavimas</t>
  </si>
  <si>
    <t>Aplinkos apsaugos rėmimo specialiosios programos lėšų likutis</t>
  </si>
  <si>
    <t xml:space="preserve">    dalyvauti rengiant ir vykdant mobilizaciją, demobilizaciją, priimančiosios šalies paramą</t>
  </si>
  <si>
    <t xml:space="preserve"> būsto nuomos mokesčio daliai kompensuoti</t>
  </si>
  <si>
    <t>5.1.1.2.</t>
  </si>
  <si>
    <t>5.1.1.3.</t>
  </si>
  <si>
    <t>5.1.1.4.</t>
  </si>
  <si>
    <t>5.1.1.5.</t>
  </si>
  <si>
    <t>5.1.1.6.</t>
  </si>
  <si>
    <t>5.1.1.7.</t>
  </si>
  <si>
    <t>5.1.1.8.</t>
  </si>
  <si>
    <t>5.1.1.9.</t>
  </si>
  <si>
    <t xml:space="preserve"> savivaldybės patvirtintai užimtumo didinimo programai įgyvendinti</t>
  </si>
  <si>
    <t>5.1.1.10.</t>
  </si>
  <si>
    <t>5.1.1.11.</t>
  </si>
  <si>
    <t>5.1.1.12.</t>
  </si>
  <si>
    <t>5.1.1.13.</t>
  </si>
  <si>
    <t>5.1.1.14.</t>
  </si>
  <si>
    <t>5.1.1.15.</t>
  </si>
  <si>
    <t>5.1.1.16.</t>
  </si>
  <si>
    <t>5.1.1.17.</t>
  </si>
  <si>
    <t>5.1.1.18.</t>
  </si>
  <si>
    <t>5.1.1.19.</t>
  </si>
  <si>
    <t>5.1.1.20.</t>
  </si>
  <si>
    <t>5.1.1.21.</t>
  </si>
  <si>
    <t xml:space="preserve">      valstybei nuosavybės teise priklausančių melioracijos ir hidrotechnikos statinių valdymui ir naudojimui patikėjimo teise užtikrinti </t>
  </si>
  <si>
    <t>5.1.1.22.</t>
  </si>
  <si>
    <t xml:space="preserve">      civilinės būklės aktams registruoti </t>
  </si>
  <si>
    <t xml:space="preserve">      valstybės garantuojamai pirminei teisinei pagalbai teikti</t>
  </si>
  <si>
    <t>Ilgalaikiam materialiajam ir nematerialiajam turtui įsigyti</t>
  </si>
  <si>
    <t>5.1.4.1</t>
  </si>
  <si>
    <t>Biudžetinių įstaigų pajamos už prekes ir paslaugas</t>
  </si>
  <si>
    <t>Pajamos už ilgalaikio ir trumpalaikio materialiojo turto nuomą</t>
  </si>
  <si>
    <t>8.</t>
  </si>
  <si>
    <t>Palūkanos</t>
  </si>
  <si>
    <t>9.</t>
  </si>
  <si>
    <t>Pajamos iš baudų ir konfiskuoto turto ir kitų netesybų</t>
  </si>
  <si>
    <t>10.</t>
  </si>
  <si>
    <t>Žemės realizavimo pajamos</t>
  </si>
  <si>
    <t>11.</t>
  </si>
  <si>
    <t>12.</t>
  </si>
  <si>
    <t>Šilalės rajono savivaldybės administracijos  Didkiemio seniūnija</t>
  </si>
  <si>
    <t>Šilalės rajono savivaldybės administracijos  Kaltinėnų seniūnija</t>
  </si>
  <si>
    <t>Šilalės rajono savivaldybės administracijos  Šilalės kaimiškoji seniūnija</t>
  </si>
  <si>
    <t>Šilalės rajono socialinių paslaugų namai</t>
  </si>
  <si>
    <t>Šilalės  Dariaus ir  Girėno progimnazija</t>
  </si>
  <si>
    <t>Šilalės  meno mokykla</t>
  </si>
  <si>
    <t>Šilalės sporto mokykla</t>
  </si>
  <si>
    <t xml:space="preserve"> Nuomos mokestis už valstybinę žemę </t>
  </si>
  <si>
    <t>14.</t>
  </si>
  <si>
    <t>15.</t>
  </si>
  <si>
    <t>16.</t>
  </si>
  <si>
    <t xml:space="preserve">   Mokesčiai už aplinkos teršimą</t>
  </si>
  <si>
    <t xml:space="preserve"> gyventojų registrui tvarkyti ir duomenims valstybės registrams teikti</t>
  </si>
  <si>
    <t xml:space="preserve">         savivaldybėms priskirtiems geodezijos ir kartografijos darbams (savivaldybių erdvinių duomenų rinkiniams tvarkyti) organizuoti ir vykdyti</t>
  </si>
  <si>
    <t>Ugdymo reikmėms finansuoti</t>
  </si>
  <si>
    <t>Šilalės rajono savivaldybės administracijos  Upynos seniūnija</t>
  </si>
  <si>
    <t>6.</t>
  </si>
  <si>
    <t>7.</t>
  </si>
  <si>
    <t>Už investicinius projektus, iš jų:</t>
  </si>
  <si>
    <t>Šilalės rajono savivaldybės administracijos  Bijotų seniūnija</t>
  </si>
  <si>
    <t>Šilalės rajono savivaldybės administracijos  Palentinio seniūnija</t>
  </si>
  <si>
    <t>15.1.</t>
  </si>
  <si>
    <t>15.2.</t>
  </si>
  <si>
    <t>15.2.1.</t>
  </si>
  <si>
    <t>15.2.2.</t>
  </si>
  <si>
    <t>15.2.3.</t>
  </si>
  <si>
    <t>15.2.5.</t>
  </si>
  <si>
    <t>15.3.</t>
  </si>
  <si>
    <t>15.4.</t>
  </si>
  <si>
    <t>15.5.</t>
  </si>
  <si>
    <t>15.6.</t>
  </si>
  <si>
    <t xml:space="preserve">       teikti duomenis į Suteiktos valstybės pagalbos ir nereikšmingos pagalbos registrą </t>
  </si>
  <si>
    <t>Vietinės rinkliavos (už komunalinių atliekų surinkimą iš atliekų turėtojų ir atliekų tvarkymą)</t>
  </si>
  <si>
    <t xml:space="preserve">       vaikų dienos socialinei priežiūrai organizuoti, teikti ir administruoti</t>
  </si>
  <si>
    <t>Kokybės krepšelio lėšų likutis</t>
  </si>
  <si>
    <t xml:space="preserve">Šilalės rajono savivaldybės administracijos  Centralizuotas buhalterinės apskaitos skyrius     </t>
  </si>
  <si>
    <t xml:space="preserve">Apyvartos lėšos biudžeto lėšų stygiui dengti </t>
  </si>
  <si>
    <t>Europos Sąjungos ir kitos tarptautinės finansinės paramos lėšos</t>
  </si>
  <si>
    <t>13.</t>
  </si>
  <si>
    <t>5.1.4.2</t>
  </si>
  <si>
    <t xml:space="preserve">       neformaliajam vaikų švietimui  iš valstybės biudžeto</t>
  </si>
  <si>
    <t xml:space="preserve">      žemės ūkio funkcijoms atlikti</t>
  </si>
  <si>
    <t>Šilalės rajono savivaldybės administracijos  Kvėdarnos seniūnija</t>
  </si>
  <si>
    <t>Šilalės rajono savivaldybės administracijos  Laukuvos seniūnija</t>
  </si>
  <si>
    <t>Šilalės rajono savivaldybės administracijos  Pajūrio seniūnija</t>
  </si>
  <si>
    <t>Šilalės rajono savivaldybės administracijos  Žadeikių seniūnija</t>
  </si>
  <si>
    <t>Šilalės r. Laukuvos Norberto Vėliaus gimnazija</t>
  </si>
  <si>
    <t>Šilalės Vlado Statkevičiaus muziejus</t>
  </si>
  <si>
    <t>5.1.5.</t>
  </si>
  <si>
    <t>5.1.5.1.</t>
  </si>
  <si>
    <t>5.1.5.2.</t>
  </si>
  <si>
    <t>5.1.5.5.</t>
  </si>
  <si>
    <t>5.1.5.6.</t>
  </si>
  <si>
    <t>5.1.5.8.</t>
  </si>
  <si>
    <t>5.1.5.9.</t>
  </si>
  <si>
    <t xml:space="preserve">     Laisvalaikio ir sporto komplekso Šilalėje sporto salės statyba, II etapas</t>
  </si>
  <si>
    <r>
      <t xml:space="preserve">Pajamų už prekes ir paslaugas lėšų likutis, </t>
    </r>
    <r>
      <rPr>
        <sz val="12"/>
        <rFont val="Times New Roman"/>
        <family val="1"/>
        <charset val="186"/>
      </rPr>
      <t xml:space="preserve">iš jų:   </t>
    </r>
  </si>
  <si>
    <t>Gyventojų pajamų mokestis (iš jų gauti už  verslo liudijimus – 40 000 Eur)</t>
  </si>
  <si>
    <t>15.2.4.</t>
  </si>
  <si>
    <t>15.2.6.</t>
  </si>
  <si>
    <t>Projektas „Gatvių apšvietimo modernizavimimas Šilalės r. II etapas“</t>
  </si>
  <si>
    <t>Šilalės rajono savivaldybės administracijos Traksėdžio seniūnija</t>
  </si>
  <si>
    <t>Šilalės rajono savivaldybės administracijos  Tenenių seniūnija</t>
  </si>
  <si>
    <t>Šilalės r. Kvėdarnos Kazimiero Jauniaus gimnazija</t>
  </si>
  <si>
    <t>Šilalės r. Kvėdarnos darželis „Saulutė“</t>
  </si>
  <si>
    <r>
      <rPr>
        <b/>
        <sz val="12"/>
        <rFont val="Times New Roman"/>
        <family val="1"/>
        <charset val="186"/>
      </rPr>
      <t xml:space="preserve">Europos Sąjungos finansinės paramos lėšos </t>
    </r>
    <r>
      <rPr>
        <sz val="12"/>
        <rFont val="Times New Roman"/>
        <family val="1"/>
        <charset val="186"/>
      </rPr>
      <t xml:space="preserve"> (Projekto „Karjeros specialistų tinklo vystymas“ įgyvendinimas (ES))</t>
    </r>
  </si>
  <si>
    <t xml:space="preserve">5.1.5.3. </t>
  </si>
  <si>
    <t>5.1.5.7.</t>
  </si>
  <si>
    <t>5.1.1.23.</t>
  </si>
  <si>
    <t>Šilalės Simono Gaudėšiaus gimnazija</t>
  </si>
  <si>
    <t>Šilalės r. Kaltinėnų Aleksandro Stulginskio  gimnazija</t>
  </si>
  <si>
    <t xml:space="preserve">Šilalės  švietimo pagalbos tarnyba    </t>
  </si>
  <si>
    <t>15.6.1.</t>
  </si>
  <si>
    <t>15.6.2.</t>
  </si>
  <si>
    <t>15.6.3.</t>
  </si>
  <si>
    <t>15.6.4.</t>
  </si>
  <si>
    <t>15.6.5.</t>
  </si>
  <si>
    <t>15.6.6.</t>
  </si>
  <si>
    <t>15.6.7.</t>
  </si>
  <si>
    <t>15.6.8.</t>
  </si>
  <si>
    <t>15.6.9.</t>
  </si>
  <si>
    <t>15.6.10.</t>
  </si>
  <si>
    <t>15.6.11.</t>
  </si>
  <si>
    <t>15.6.12.</t>
  </si>
  <si>
    <t>15.6.13.</t>
  </si>
  <si>
    <t>15.6.14.</t>
  </si>
  <si>
    <t>15.6.15.</t>
  </si>
  <si>
    <t>15.6.16.</t>
  </si>
  <si>
    <t>15.6.17.</t>
  </si>
  <si>
    <t>15.6.18.</t>
  </si>
  <si>
    <t>15.6.19.</t>
  </si>
  <si>
    <t>15.6.20.</t>
  </si>
  <si>
    <t>15.6.21.</t>
  </si>
  <si>
    <t>15.6.22.</t>
  </si>
  <si>
    <t>15.6.23.</t>
  </si>
  <si>
    <t>15.6.24.</t>
  </si>
  <si>
    <t>15.6.25.</t>
  </si>
  <si>
    <t>15.6.26.</t>
  </si>
  <si>
    <t xml:space="preserve">         savivaldybėms priskirtos  ir perduotos valstybinės žemės miestų ir miestelių administracinėse ribose valdymui, naudojimui ir disponavimui ja patikėjimo teise užtikrinti </t>
  </si>
  <si>
    <t xml:space="preserve">   kompensacijoms už būsto suteikimą užsieniečiams, pasitraukusiems iš Ukrainos dėl Rusijos Federacijos karinių veiksnių Ukrainoje, finansuoti  (kodas  – 144) (Lietuvos Respublikos socialinės apsaugos ir darbo ministerija)</t>
  </si>
  <si>
    <t>5.1.5.4.</t>
  </si>
  <si>
    <t>17.</t>
  </si>
  <si>
    <t>5.1.5.10.</t>
  </si>
  <si>
    <t>5.1.5.11.</t>
  </si>
  <si>
    <t>5.1.5.12.</t>
  </si>
  <si>
    <t>5.1.5.13.</t>
  </si>
  <si>
    <t>5.1.1.24.</t>
  </si>
  <si>
    <t>Šilalės rajono savivaldybės kultūros centras</t>
  </si>
  <si>
    <t>Šilalės lopšelis-darželis „Žiogelis“</t>
  </si>
  <si>
    <t xml:space="preserve">       kompleksinėms paslaugoms šeimai organizuoti (kodas –144) (Lietuvos Respublikos socialinės apsaugos ir darbo ministerija)</t>
  </si>
  <si>
    <t xml:space="preserve">   skirtos lėšos profesiniam orientavimui (kodas –144) (Lietuvos Respublikos švietimo, mokslo ir sporto ministerija)</t>
  </si>
  <si>
    <t xml:space="preserve">   skirtos lėšos atliekančioms asmenų su negalia reikalų koordinavimo funkciją (kodas –144) </t>
  </si>
  <si>
    <t>Projektas „Saulės elektrinės įrengimas iki 950 kw Lentinės k. Šilalės r. sav.“ (kodas –147) (Lietuvos Respublikos aplinkos ministerija)</t>
  </si>
  <si>
    <t>visuomenės sveikatos stiprinimas – plėtoti sveiką gyvenseną bei stiprinti sveikos gyvensenos įgūdžius ugdymo įstaigose ir bendruomenėse, vykdyti visuomenės sveikatos stebėseną savivaldybėse</t>
  </si>
  <si>
    <t xml:space="preserve">visuomenės sveikatos stiprinimas – plėtoti visuomenės psichikos sveikatos paslaugų prieinamumą bei ankstyvojo savižudybių atpažinimo ir kompleksinės pagalbos teikimo sistemą </t>
  </si>
  <si>
    <t>koordinuotai teikiamų paslaugų vaikams nuo gimimo iki 18 metų (turintiems didelių ir labai didelių specialiųjų ugdymosi poreikių iki 21 metų) ir vaiko atstovų koordinavimui finansuoti</t>
  </si>
  <si>
    <t>5.1.5.14.</t>
  </si>
  <si>
    <t>5.1.5.15.</t>
  </si>
  <si>
    <t xml:space="preserve">   skirtos lėšos  projektui „Pabėgėlių iš Ukrainos priėmimas ir ankstyva integracija“ (kodas -144) (Lietuvos Respublikos socialinės apsaugos ir darbo ministerija)</t>
  </si>
  <si>
    <t xml:space="preserve">   skirtos lėšos išlaidoms, namų ūkiuose susidariusioms asbesto atliekoms tvarkyti (kodas -144) (Lietuvos Respublikos aplinkos ministerija)</t>
  </si>
  <si>
    <t>12.2.</t>
  </si>
  <si>
    <t>12.1.</t>
  </si>
  <si>
    <t>12.3.</t>
  </si>
  <si>
    <t>projektas „Gatvių apšvietimo modernizavimas“ antras kvietimas</t>
  </si>
  <si>
    <r>
      <t xml:space="preserve">  Europos Sąjungos finansinės paramos lėšos</t>
    </r>
    <r>
      <rPr>
        <sz val="12"/>
        <rFont val="Times New Roman"/>
        <family val="1"/>
        <charset val="186"/>
      </rPr>
      <t xml:space="preserve">  (grąžintos lėšos iš 2023 m.)</t>
    </r>
  </si>
  <si>
    <t>13.1.</t>
  </si>
  <si>
    <t>13.2.</t>
  </si>
  <si>
    <t xml:space="preserve">projektas  „Šilalės ir Sovetsko istorinio ir kultūros paveldo išsaugojimas“ </t>
  </si>
  <si>
    <t>5.1.5.16.</t>
  </si>
  <si>
    <t>5.1.5.17.</t>
  </si>
  <si>
    <t>skirtos lėšos vaikų, atvykusių į Lietuvos Respubliką iš Ukrainos dėl Rusijos Federacijos karinių veiksmų Ukrainoje, ugdymui ir pavėžėjimui į mokyklą ir atgal (kodas -144) (Lietuvos Respublikos švietimo, mokslo ir sporto ministerija)</t>
  </si>
  <si>
    <t>Planuojamos skolintos lėšos pagal  Lietuvos Respublikos  finansų ministerijos nustatytą tvarką atrinktiems investiciniams projektams finansuoti)</t>
  </si>
  <si>
    <t>Projektas „Socialinio būsto fondo plėtra Šilalės rajono savivaldybėje“</t>
  </si>
  <si>
    <t>Projektas „Eismo saugumo priemonių diegimas Šilalės mieste ir rajono gyvenvietėse“</t>
  </si>
  <si>
    <t>17.1</t>
  </si>
  <si>
    <t>17.2</t>
  </si>
  <si>
    <t>18.</t>
  </si>
  <si>
    <t>5.1.1.25.</t>
  </si>
  <si>
    <t xml:space="preserve">  valstybės biudžeto lėšos, skirtos užtikrinti asmenims, pradėjusiems gauti ilgalaikę socialinę globą iki 2007 m. sausio 1 d. iš apskričių viršininkų perduotose įstaigose, bendrųjų ir specialiųjų socialinių paslaugų finansavimą</t>
  </si>
  <si>
    <t xml:space="preserve">         finansavimo šaltinis –  Nr. 144  (skirtos lėšos, susijusioms su valstybinių ir savivaldybių mokyklų mokytojų, dirbančių pagal ikimokyklinio, priešmokyklinio, bendrojo ugdymo ir profesinio mokymo programas, personalo optimizavimu ir atnaujinimui, apmokėti )   </t>
  </si>
  <si>
    <t>finansavimo šaltinis - Nr. 144  skirtos lėšos, būsto pritaikymui asmenims su  negalia  (Lietuvos Respublikos socialinės apsaugos ir darbo ministerija)</t>
  </si>
  <si>
    <t>5.1.5.18.</t>
  </si>
  <si>
    <t>5.1.5.19.</t>
  </si>
  <si>
    <t>5.1.5.20.</t>
  </si>
  <si>
    <t>5.1.5.21.</t>
  </si>
  <si>
    <t>5.1.5.22.</t>
  </si>
  <si>
    <t>5.1.5.23.</t>
  </si>
  <si>
    <t>finansavimo šaltinis - Nr. 144 skirtos lėšos projektui  „Vandens transporto priemonių nuleidimo vietų įrengimas prie Paršežerio ežero“</t>
  </si>
  <si>
    <t>12.4.</t>
  </si>
  <si>
    <t xml:space="preserve">  projektas „Bendruomeninių vaikų globos namų steigimas ir vaikų dienos centrų tinklo plėtra Šilalės rajono savivaldybėje“</t>
  </si>
  <si>
    <t>projektas „Kraštovaizdžio formavimas Šilalės m. Orvydų g. esančioje teritorijoje“</t>
  </si>
  <si>
    <t>projektas „Eismo saugumo priemonių diegimas Šilalės mieste ir rajono gyvenvietėse“</t>
  </si>
  <si>
    <t>projektas „Bendruomeninių apgyvendinimo bei užimtumo paslaugų asmenims su proto ir psichikos negalia plėtra Šilalės rajone“</t>
  </si>
  <si>
    <t>13.3.</t>
  </si>
  <si>
    <t>13.4.</t>
  </si>
  <si>
    <t>13.5.</t>
  </si>
  <si>
    <t>13.6.</t>
  </si>
  <si>
    <t>13.7.</t>
  </si>
  <si>
    <t xml:space="preserve"> projektas „Šilalės rajono Laukuvos  kadastrinių vietovių griovių ir statinių juose rekonstrukcija“</t>
  </si>
  <si>
    <t>projektas „Atviros ekosistemos atsiskaitymams negrynaisiais pinigais bendrojo ugdymo įstaigų valgyklose kūrimas" (finansavimo šaltinis 144 - 4450 Eur ir finansavimo šaltinis 13 - 16725 Eur))</t>
  </si>
  <si>
    <t>12.5.</t>
  </si>
  <si>
    <t>12.6.</t>
  </si>
  <si>
    <t>projektas „Aktyvus dialogas šiuolaikinės savivaldos pamatas“ (2022 m.)</t>
  </si>
  <si>
    <t>projektas „Vandens transporto priemonių nuleidimo vietų įrengimas prie Paršežerio ežero“</t>
  </si>
  <si>
    <t>13.8.</t>
  </si>
  <si>
    <t xml:space="preserve">skirtos lėšos išlaidoms, namų ūkiuose susidariusioms asbesto atliekoms tvarkyti </t>
  </si>
  <si>
    <t>13.9.</t>
  </si>
  <si>
    <t>13.10.</t>
  </si>
  <si>
    <t xml:space="preserve">projektas „Atviros ekosistemos atsiskaitymams negrynaisiais pinigais bendrojo ugdymo įstaigų valgyklose kūrimas" </t>
  </si>
  <si>
    <t>13.11.</t>
  </si>
  <si>
    <t>13.12.</t>
  </si>
  <si>
    <t xml:space="preserve">projektas „Gamtos ir kultūros objektų Šilalės rajone pritaikymas lankymui bei turizmo informavimo paslaugų plėtra“ </t>
  </si>
  <si>
    <t xml:space="preserve">projektas „Ambulatorines slaugos paslaugas teikiančios mobilios komandos aprūpinimas įranga ir transporto priemone Šilalės rajone“ </t>
  </si>
  <si>
    <t xml:space="preserve"> projektas „Šilalės rajono savivaldybės teritorijos bendrojo plano gamtinio karkaso sprendinių koregavimas“</t>
  </si>
  <si>
    <t>finansavimo šaltinis - Nr. 144  valstybės vardu pasiskolintų lėšų skirtos savivaldybei 2024 metų I ketvirtį, siekiant padengti jų išlaidas, patirtas teikiant specialiąsias socialines paslaugas  užsieniečiams, pasitraukusiems iš Ukrainos dėl Rusijos Federacijos karinių veiksmų Ukrainoje  (Lietuvos Respublikos socialinės apsaugos ir darbo ministerija) (Vaikų dienos socialinė priežiūra)</t>
  </si>
  <si>
    <t xml:space="preserve">  Vietinės reikšmės keliams (gatvėms) tiesti, taisyti prižiūrėti ir saugaus eismo sąlygomis užtikrinti </t>
  </si>
  <si>
    <t xml:space="preserve">  projektas „Dalios Grinkevičiūtės namo - muziejaus kapitalinis remontas“ įgyvendinti </t>
  </si>
  <si>
    <t>5.1.5.24.</t>
  </si>
  <si>
    <t>___________________________________________</t>
  </si>
  <si>
    <t>12.7.</t>
  </si>
  <si>
    <t>5.1.5.25.</t>
  </si>
  <si>
    <t>finansavimo šaltinis - Nr. 144  skirtos lėšos dainų šventės „Kad giria žaliuotų“ dalyvių vežimo autobusais išlaidų kompensavimo  (Kultūros ministerija)</t>
  </si>
  <si>
    <t>finansavimo šaltinis - Nr. 144 projektas „Bendruomeninių apgyvendinimo bei užimtumo paslaugų asmenims su proto ir psichikos negalia plėtra Šilalės rajone“ (netinkamo finansuoti pridėtinės vertės mokesčio kompensavimui)</t>
  </si>
  <si>
    <t xml:space="preserve">finansavimo šaltinis - Nr. 144 projektas „Perėjimas nuo institucinės globos prie bendruomeninių paslaugų Sostinės regione, Vidurio ir vakarų Lietuvos regione“ </t>
  </si>
  <si>
    <t xml:space="preserve"> projektas „Perėjimas nuo institucinės globos prie bendruomeninių paslaugų Sostinės regione, Vidurio ir vakarų Lietuvos regione“ </t>
  </si>
  <si>
    <t>projektas „Tūkstantmečio mokyklos II"</t>
  </si>
  <si>
    <t xml:space="preserve"> projektas „Bendruomeninių vaikų globos namų steigimas ir vaikų dienos centrų tinklo plėtra Šilalės rajono savivaldybėje“</t>
  </si>
  <si>
    <t xml:space="preserve">  socialinio būsto pardavimas (grąžintos pasiskolintos lėšos iš 2023 m. (fin. 157 ir 151)</t>
  </si>
  <si>
    <t>13.13.</t>
  </si>
  <si>
    <t>13.14.</t>
  </si>
  <si>
    <t>13.15.</t>
  </si>
  <si>
    <t xml:space="preserve">projektas „Paslaugų teikimo ir asmenų aptarnavimo kokybės gerinimas" </t>
  </si>
  <si>
    <t xml:space="preserve">projektas „Interreg Via  Pietų Baltijos programa" </t>
  </si>
  <si>
    <t>projektas „Saulės elektrinės įrengimas iki 950 kw Lentinės k. Šilalės r. sav.“</t>
  </si>
  <si>
    <t xml:space="preserve">Finansavimo šaltinis - Nr. 144  valstybės vardu pasiskolintų lėšų skirtos padidintam pedagoginių darbuotojų darbo užmokesčiui nuo 2024 m. rugsėjo 1 d. mokėti 2024 metais  </t>
  </si>
  <si>
    <t>Finansavimo šaltinis - Nr. 144  projektas „Saulės elektrinės įrengimas iki 950 kw Lentinės k. Šilalės r. sav.“</t>
  </si>
  <si>
    <t xml:space="preserve">Finansavimo šaltinis - Nr. 145  valstybės biudžeto  lėšų, skirtų pedagoginių darbuotojų dirbančių pagal ikimokyklinio, priešmokyklinio ir neformaliojo vaikų švietimo programas savivaldybių  mokyklose, padidintam darbo užmokesčiui nuo 2024 m. rugsėjo 1 d. mokėti 2024 metais  </t>
  </si>
  <si>
    <t>Finansavimo šaltinis - Nr. 144 kompensuoti patirtas transporto išlaidas (Nacionalinė Mikalojaus Konstantino Čiurlionio menų mokykla)</t>
  </si>
  <si>
    <t>5.1.5.26.</t>
  </si>
  <si>
    <t>5.1.5.27.</t>
  </si>
  <si>
    <t>5.1.5.28.</t>
  </si>
  <si>
    <t>5.1.5.29.</t>
  </si>
  <si>
    <t>finansavimo šaltinis - Nr. 1431  valstybės vardu pasiskolintų lėšų skirtos savivaldybei 2024 metų I ir II, III ketvirčius teikiant socialinę pašalpą, būsto šildymo išlaidų, geriamojo vandens išlaidų ir karšto vandens išlaidų kompensacijas, skiriamas vadovaujantis Lietuvos Respublikos piniginės socialinės paramos nepasiturintiems  gyventojams įstatymu, Ukrainos gyventojams, nukentėjusiems dėl Rusijos Federacijos karinės agresijos prieš Ukrainą, padengti  (Lietuvos Respublikos socialinės apsaugos ir darbo ministerija)</t>
  </si>
  <si>
    <t>finansavimo šaltinis - Nr. 144  valstybės vardu pasiskolintų lėšų skirtos savivaldybei 2024 metų I ir II  ir III ketvirčius, patirtas mokant laidojimo pašalpą pagal Lietuvos Respublikos paramos mirties atveju įstatymą ir teikiant socialinę paramą mokiniams pagal Lietuvos Respublikos socialinės paramos mokiniams įstatymą  Ukrainos gyventojams, nukentėjusiems dėl Rusijos Federacijos karinės agresijos prieš Ukrainą, padengti   (Lietuvos Respublikos socialinės apsaugos ir darbo ministerija) (socialinė parama mokiniams)</t>
  </si>
  <si>
    <t>5.1.5.30.</t>
  </si>
  <si>
    <t xml:space="preserve">Finansavimo šaltinis - Nr. 145 speciali tikslinė dotacija ugdymo reikmėms finansuoti 2024 metais skiriama Valstybės biudžeto lėšos, skirtos pagalbos priemonėms dėl Rusijos Federacijos karinių veiksmų Ukrainoje“ </t>
  </si>
  <si>
    <t xml:space="preserve">      savivaldybių  viešosioms bibliotekoms dokumentams įsigyti</t>
  </si>
  <si>
    <t>5.1.5.31.</t>
  </si>
  <si>
    <t>Finansavimo šaltinis - Nr. EU projektas „Sveikatos centro sudėtyje teikiamų sveikatos priežiūros paslaugų infrastruktūros modernizavimas“ (avansas)</t>
  </si>
  <si>
    <t>Eurais</t>
  </si>
  <si>
    <t>2025 m.</t>
  </si>
  <si>
    <t>2026 m.</t>
  </si>
  <si>
    <t>2027 m.</t>
  </si>
  <si>
    <t>finansavimo šaltinis - Nr. 144 skirtos valstybės biudžeto lėšos laikino atokvėpio paslaugai teikti ir administruoti   (laikino atokvėpio paslaugai teikti - 34300 Eur ir administruoti -700 Eur)</t>
  </si>
  <si>
    <t xml:space="preserve">   asmeninei pagalbai teikti ir administruoti (kodas – 144)  (asmeninei pagalbai teikti - 114650 Eur ir administruoti -2293 Eur)</t>
  </si>
  <si>
    <t xml:space="preserve">      socialinėms paslaugoms (socialinės globos teikimui asmenims su sunkia negalia užtikrinti 929400 Eur, darbo užmokesčiui socialiniams darbuotojams, teikiantiems socialinę priežiūrą šeimoms, mokėti - 490200 Eur ir darbo užmokesčiui individualios priežiūros darbuotojams, teikiantiems socialinę priežiūrą šeimoms, mokėti - 44500 Eur)</t>
  </si>
  <si>
    <t xml:space="preserve">       skirtos lėšos socialinių paslaugų įstaigose dirbančių socialinių paslaugų srities darbuotojų  pareiginei  algai  padidinti (kodas –144) (Lietuvos Respublikos socialinės apsaugos ir darbo ministerija)</t>
  </si>
  <si>
    <t xml:space="preserve">                      </t>
  </si>
  <si>
    <t xml:space="preserve"> akredituotai socialinei reabilitacijai neįgaliesiems bendruomenėje organizuoti, teikti ir administruoti  (kodas –144) (Lietuvos Respublikos socialinės apsaugos ir darbo ministerija)   (akredituotai socialinei reabilitacijai asmenims su negalia bendruomenėje organizuoti ir teikti  - 36225 Eur ir administruoti -1087 Eur)</t>
  </si>
  <si>
    <t xml:space="preserve">  finansavimo šaltinis – Nr. 144  (skirtos lėšos vaikų, kuriems  skirtas privalomas ugdymas pagal ikimokyklinio ugdymo programą, ugdymui, maitinimui ir vežiojimui skiriamų papildomų lėšų 2024 2025 metais)                               </t>
  </si>
  <si>
    <t>projektas „Tūkstantmečio mokyklos II“</t>
  </si>
  <si>
    <t>projektas „Sveikatos centro sudėtyje teikiamų sveikatos priežiūros paslaugų infrastruktūros modernizavimas“ (avansas)</t>
  </si>
  <si>
    <t>15.2.7.</t>
  </si>
  <si>
    <t>projektas  „Apsaugoto būsto paslaugų plėtra“</t>
  </si>
  <si>
    <t>15.6.27.</t>
  </si>
  <si>
    <t>Visuomenės sveikatos centras</t>
  </si>
  <si>
    <t>5.1.5.32.</t>
  </si>
  <si>
    <t xml:space="preserve">         ŠILALĖS RAJONO SAVIVALDYBĖS 2024 METŲ PAJAMŲ VYKDYMAS  IR  2025–2027 METŲ BIUDŽETO PAJAMOS</t>
  </si>
  <si>
    <t>2024 M.</t>
  </si>
  <si>
    <t xml:space="preserve">Patikslintas metinis planas </t>
  </si>
  <si>
    <t>Vykdymas</t>
  </si>
  <si>
    <t>Rezultatas +,-</t>
  </si>
  <si>
    <t>Lėšų likutis, nepanaudotas 2023 m.  ir 2024 m.</t>
  </si>
  <si>
    <t xml:space="preserve">   skirtos lėšos bendruomeninei veiklai stiprinti bandomasis modelis (kodas –144) (Lietuvos Respublikos socialinės apsaugos ir darbo ministerija)</t>
  </si>
  <si>
    <t>Finansavimo šaltinis - Nr. 145  skirtos valstybės biudžeto lėšos, pedagoginių darbuotojų, dirbančių pagal ikimokyklinio, priešmokyklinio ir neformaliojo vaikų švietimo programas savivaldybių mokyklose, padidintam darbo užmokesčiui nuo 2025 m. sausio 1 d. mokėti.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</si>
</sst>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charset val="186"/>
      <scheme val="minor"/>
    </font>
    <font>
      <sz val="12"/>
      <name val="Times New Roman"/>
      <family val="1"/>
      <charset val="186"/>
    </font>
    <font>
      <b/>
      <sz val="12"/>
      <name val="Times New Roman"/>
      <family val="1"/>
      <charset val="186"/>
    </font>
    <font>
      <sz val="10"/>
      <name val="Helv"/>
    </font>
    <font>
      <sz val="10"/>
      <name val="Arial"/>
      <family val="2"/>
      <charset val="186"/>
    </font>
    <font>
      <b/>
      <sz val="11"/>
      <color theme="1"/>
      <name val="Calibri"/>
      <family val="2"/>
      <charset val="186"/>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3">
    <xf numFmtId="0" fontId="0" fillId="0" borderId="0"/>
    <xf numFmtId="0" fontId="3" fillId="0" borderId="0"/>
    <xf numFmtId="0" fontId="4" fillId="0" borderId="0"/>
  </cellStyleXfs>
  <cellXfs count="133">
    <xf numFmtId="0" fontId="0" fillId="0" borderId="0" xfId="0"/>
    <xf numFmtId="0" fontId="1" fillId="0" borderId="0" xfId="0" applyFont="1" applyAlignment="1">
      <alignment horizontal="center"/>
    </xf>
    <xf numFmtId="0" fontId="1" fillId="0" borderId="0" xfId="0" applyFont="1" applyAlignment="1">
      <alignment horizontal="left" indent="15"/>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right"/>
    </xf>
    <xf numFmtId="0" fontId="2" fillId="0" borderId="1" xfId="0" applyFont="1" applyBorder="1" applyAlignment="1">
      <alignment horizontal="center" vertical="top" wrapText="1"/>
    </xf>
    <xf numFmtId="0" fontId="1" fillId="0" borderId="2" xfId="0" applyFont="1" applyBorder="1" applyAlignment="1">
      <alignment horizontal="center" vertical="top" wrapText="1"/>
    </xf>
    <xf numFmtId="0" fontId="2" fillId="0" borderId="3" xfId="0" applyFont="1" applyBorder="1" applyAlignment="1">
      <alignment horizontal="center" vertical="top" wrapText="1"/>
    </xf>
    <xf numFmtId="1" fontId="2" fillId="0" borderId="3" xfId="0" applyNumberFormat="1" applyFont="1" applyBorder="1" applyAlignment="1">
      <alignment horizontal="center" vertical="top" wrapText="1"/>
    </xf>
    <xf numFmtId="16" fontId="1" fillId="0" borderId="3" xfId="0" applyNumberFormat="1" applyFont="1" applyBorder="1" applyAlignment="1">
      <alignment horizontal="center" vertical="top" wrapText="1"/>
    </xf>
    <xf numFmtId="1"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0" fontId="2" fillId="0" borderId="3" xfId="0" applyFont="1" applyBorder="1" applyAlignment="1">
      <alignment horizont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1" fontId="1" fillId="0" borderId="3" xfId="0" applyNumberFormat="1" applyFont="1" applyBorder="1" applyAlignment="1">
      <alignment horizontal="center"/>
    </xf>
    <xf numFmtId="0" fontId="1" fillId="0" borderId="4" xfId="0" applyFont="1" applyBorder="1" applyAlignment="1">
      <alignment horizontal="left" vertical="top" wrapText="1" indent="1"/>
    </xf>
    <xf numFmtId="1" fontId="1" fillId="0" borderId="2" xfId="0" applyNumberFormat="1" applyFont="1" applyBorder="1" applyAlignment="1">
      <alignment horizontal="center"/>
    </xf>
    <xf numFmtId="0" fontId="1" fillId="0" borderId="4" xfId="0" applyFont="1" applyBorder="1" applyAlignment="1">
      <alignment horizontal="left" vertical="top" wrapText="1" indent="2"/>
    </xf>
    <xf numFmtId="0" fontId="2" fillId="0" borderId="2" xfId="0" applyFont="1" applyBorder="1" applyAlignment="1">
      <alignment horizontal="center" vertical="top" wrapText="1"/>
    </xf>
    <xf numFmtId="0" fontId="2" fillId="0" borderId="5" xfId="0" applyFont="1" applyBorder="1" applyAlignment="1">
      <alignment horizontal="left" vertical="top" wrapText="1"/>
    </xf>
    <xf numFmtId="1" fontId="2" fillId="0" borderId="2" xfId="1" applyNumberFormat="1" applyFont="1" applyBorder="1" applyAlignment="1">
      <alignment horizontal="center" vertical="center" wrapText="1"/>
    </xf>
    <xf numFmtId="1" fontId="2" fillId="0" borderId="3" xfId="0" applyNumberFormat="1" applyFont="1" applyBorder="1" applyAlignment="1">
      <alignment horizontal="center" wrapText="1"/>
    </xf>
    <xf numFmtId="0" fontId="1" fillId="0" borderId="5" xfId="0" applyFont="1" applyBorder="1" applyAlignment="1">
      <alignment horizontal="left" vertical="top" wrapText="1" indent="2"/>
    </xf>
    <xf numFmtId="1" fontId="1" fillId="0" borderId="2" xfId="1" applyNumberFormat="1" applyFont="1" applyBorder="1" applyAlignment="1">
      <alignment horizontal="center" vertical="center" wrapText="1"/>
    </xf>
    <xf numFmtId="0" fontId="1" fillId="0" borderId="3" xfId="0" applyFont="1" applyBorder="1" applyAlignment="1">
      <alignment horizontal="center"/>
    </xf>
    <xf numFmtId="0" fontId="2" fillId="0" borderId="3" xfId="0" applyFont="1" applyBorder="1" applyAlignment="1">
      <alignment horizontal="center"/>
    </xf>
    <xf numFmtId="1" fontId="1" fillId="0" borderId="3" xfId="0" applyNumberFormat="1" applyFont="1" applyBorder="1" applyAlignment="1">
      <alignment horizontal="center" wrapText="1"/>
    </xf>
    <xf numFmtId="1" fontId="1" fillId="0" borderId="0" xfId="0" applyNumberFormat="1" applyFont="1"/>
    <xf numFmtId="1" fontId="2" fillId="0" borderId="3" xfId="0" applyNumberFormat="1" applyFont="1" applyBorder="1" applyAlignment="1">
      <alignment horizontal="center"/>
    </xf>
    <xf numFmtId="0" fontId="1" fillId="0" borderId="0" xfId="0" applyFont="1" applyAlignment="1">
      <alignment horizontal="left" indent="1"/>
    </xf>
    <xf numFmtId="164" fontId="1" fillId="0" borderId="4" xfId="0" applyNumberFormat="1" applyFont="1" applyBorder="1" applyAlignment="1">
      <alignment horizontal="left" indent="7"/>
    </xf>
    <xf numFmtId="16" fontId="2" fillId="0" borderId="3" xfId="0" applyNumberFormat="1" applyFont="1" applyBorder="1" applyAlignment="1">
      <alignment horizontal="center" vertical="top" wrapText="1"/>
    </xf>
    <xf numFmtId="0" fontId="2" fillId="2" borderId="3" xfId="0" applyFont="1" applyFill="1" applyBorder="1" applyAlignment="1">
      <alignment horizontal="center" vertical="top" wrapText="1"/>
    </xf>
    <xf numFmtId="1" fontId="2" fillId="2" borderId="3" xfId="0" applyNumberFormat="1" applyFont="1" applyFill="1" applyBorder="1" applyAlignment="1">
      <alignment horizontal="center"/>
    </xf>
    <xf numFmtId="0" fontId="1" fillId="0" borderId="0" xfId="0" applyFont="1" applyAlignment="1">
      <alignment horizontal="left" indent="38"/>
    </xf>
    <xf numFmtId="0" fontId="2" fillId="3" borderId="3" xfId="0" applyFont="1" applyFill="1" applyBorder="1" applyAlignment="1">
      <alignment horizontal="center" vertical="top" wrapText="1"/>
    </xf>
    <xf numFmtId="1" fontId="2" fillId="3" borderId="3" xfId="0" applyNumberFormat="1" applyFont="1" applyFill="1" applyBorder="1" applyAlignment="1">
      <alignment horizontal="center"/>
    </xf>
    <xf numFmtId="0" fontId="1" fillId="0" borderId="4" xfId="0" applyFont="1" applyBorder="1" applyAlignment="1">
      <alignment horizontal="left" wrapText="1" indent="7"/>
    </xf>
    <xf numFmtId="164" fontId="1" fillId="0" borderId="4" xfId="0" applyNumberFormat="1" applyFont="1" applyBorder="1" applyAlignment="1">
      <alignment horizontal="left" wrapText="1"/>
    </xf>
    <xf numFmtId="1" fontId="1" fillId="4" borderId="3" xfId="0" applyNumberFormat="1" applyFont="1" applyFill="1" applyBorder="1" applyAlignment="1">
      <alignment horizontal="center"/>
    </xf>
    <xf numFmtId="0" fontId="2" fillId="4" borderId="3" xfId="0" applyFont="1" applyFill="1" applyBorder="1" applyAlignment="1">
      <alignment horizontal="center"/>
    </xf>
    <xf numFmtId="0" fontId="1" fillId="4" borderId="3" xfId="0" applyFont="1" applyFill="1" applyBorder="1" applyAlignment="1">
      <alignment horizontal="center"/>
    </xf>
    <xf numFmtId="0" fontId="1" fillId="0" borderId="3" xfId="0" applyFont="1" applyBorder="1" applyAlignment="1">
      <alignment horizontal="center" vertical="center" wrapText="1"/>
    </xf>
    <xf numFmtId="1" fontId="1" fillId="0" borderId="3" xfId="0" applyNumberFormat="1" applyFont="1" applyBorder="1" applyAlignment="1">
      <alignment horizontal="center" vertical="center"/>
    </xf>
    <xf numFmtId="1" fontId="1" fillId="4" borderId="3"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1" fillId="0" borderId="6" xfId="0" applyFont="1" applyBorder="1" applyAlignment="1">
      <alignment horizontal="left" vertical="top" wrapText="1" indent="2"/>
    </xf>
    <xf numFmtId="0" fontId="2" fillId="3" borderId="1" xfId="0" applyFont="1" applyFill="1" applyBorder="1" applyAlignment="1">
      <alignment horizontal="center" vertical="top" wrapText="1"/>
    </xf>
    <xf numFmtId="0" fontId="2" fillId="0" borderId="8" xfId="0" applyFont="1" applyBorder="1" applyAlignment="1">
      <alignment horizontal="center" vertical="center" wrapText="1"/>
    </xf>
    <xf numFmtId="0" fontId="2" fillId="0" borderId="4" xfId="0" applyFont="1" applyBorder="1" applyAlignment="1">
      <alignment horizontal="left" vertical="top" wrapText="1"/>
    </xf>
    <xf numFmtId="0" fontId="1" fillId="0" borderId="4" xfId="0" applyFont="1" applyBorder="1" applyAlignment="1">
      <alignment wrapText="1"/>
    </xf>
    <xf numFmtId="0" fontId="2" fillId="0" borderId="4" xfId="0" applyFont="1" applyBorder="1" applyAlignment="1">
      <alignment wrapText="1"/>
    </xf>
    <xf numFmtId="0" fontId="1" fillId="0" borderId="4" xfId="0" applyFont="1" applyBorder="1" applyAlignment="1">
      <alignment vertical="center" wrapText="1"/>
    </xf>
    <xf numFmtId="1" fontId="1" fillId="0" borderId="4"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4" xfId="0" applyNumberFormat="1" applyFont="1" applyBorder="1" applyAlignment="1">
      <alignment horizontal="left" vertical="center" wrapText="1" indent="1"/>
    </xf>
    <xf numFmtId="0" fontId="2" fillId="0" borderId="4" xfId="0" applyFont="1" applyBorder="1" applyAlignment="1">
      <alignment horizontal="left" vertical="top" wrapText="1" indent="1"/>
    </xf>
    <xf numFmtId="0" fontId="2" fillId="0" borderId="4" xfId="0" applyFont="1" applyBorder="1" applyAlignment="1">
      <alignment horizontal="left" wrapText="1"/>
    </xf>
    <xf numFmtId="49" fontId="1" fillId="0" borderId="4" xfId="0" applyNumberFormat="1" applyFont="1" applyBorder="1" applyAlignment="1">
      <alignment horizontal="left" vertical="center" wrapText="1" indent="2"/>
    </xf>
    <xf numFmtId="0" fontId="2" fillId="0" borderId="4" xfId="2" applyFont="1" applyBorder="1" applyAlignment="1">
      <alignment horizontal="left" vertical="top" wrapText="1"/>
    </xf>
    <xf numFmtId="0" fontId="1" fillId="0" borderId="4" xfId="2" applyFont="1" applyBorder="1" applyAlignment="1">
      <alignment horizontal="left" vertical="top" wrapText="1" indent="1"/>
    </xf>
    <xf numFmtId="0" fontId="1" fillId="0" borderId="4" xfId="2" applyFont="1" applyBorder="1" applyAlignment="1">
      <alignment horizontal="left" vertical="top" wrapText="1"/>
    </xf>
    <xf numFmtId="0" fontId="1" fillId="0" borderId="4" xfId="2" applyFont="1" applyBorder="1" applyAlignment="1">
      <alignment horizontal="left" vertical="top" wrapText="1" indent="2"/>
    </xf>
    <xf numFmtId="0" fontId="2" fillId="2" borderId="4" xfId="0" applyFont="1" applyFill="1" applyBorder="1" applyAlignment="1">
      <alignment horizontal="right" wrapText="1"/>
    </xf>
    <xf numFmtId="0" fontId="2" fillId="3" borderId="4" xfId="0" applyFont="1" applyFill="1" applyBorder="1" applyAlignment="1">
      <alignment horizontal="left" vertical="top" wrapText="1"/>
    </xf>
    <xf numFmtId="0" fontId="2" fillId="0" borderId="4" xfId="0" applyFont="1" applyBorder="1" applyAlignment="1">
      <alignment vertical="top" wrapText="1"/>
    </xf>
    <xf numFmtId="0" fontId="1" fillId="0" borderId="4" xfId="0" applyFont="1" applyBorder="1" applyAlignment="1">
      <alignment horizontal="left" vertical="top" wrapText="1" indent="4"/>
    </xf>
    <xf numFmtId="0" fontId="1" fillId="0" borderId="4" xfId="0" applyFont="1" applyBorder="1" applyAlignment="1">
      <alignment horizontal="left" wrapText="1" indent="4"/>
    </xf>
    <xf numFmtId="0" fontId="2" fillId="3" borderId="9" xfId="0" applyFont="1" applyFill="1" applyBorder="1" applyAlignment="1">
      <alignment horizontal="center" vertical="top" wrapText="1"/>
    </xf>
    <xf numFmtId="1" fontId="2" fillId="0" borderId="7" xfId="0" applyNumberFormat="1" applyFont="1" applyBorder="1" applyAlignment="1">
      <alignment horizontal="center" vertical="top" wrapText="1"/>
    </xf>
    <xf numFmtId="1" fontId="1" fillId="0" borderId="7" xfId="0" applyNumberFormat="1" applyFont="1" applyBorder="1" applyAlignment="1">
      <alignment horizontal="center" vertical="top" wrapText="1"/>
    </xf>
    <xf numFmtId="1" fontId="1" fillId="0" borderId="7" xfId="0" applyNumberFormat="1" applyFont="1" applyBorder="1" applyAlignment="1">
      <alignment horizontal="center"/>
    </xf>
    <xf numFmtId="1" fontId="1" fillId="0" borderId="10" xfId="0" applyNumberFormat="1" applyFont="1" applyBorder="1" applyAlignment="1">
      <alignment horizontal="center"/>
    </xf>
    <xf numFmtId="1" fontId="2" fillId="0" borderId="10" xfId="1" applyNumberFormat="1" applyFont="1" applyBorder="1" applyAlignment="1">
      <alignment horizontal="center" vertical="center" wrapText="1"/>
    </xf>
    <xf numFmtId="1" fontId="1" fillId="0" borderId="10" xfId="1" applyNumberFormat="1" applyFont="1" applyBorder="1" applyAlignment="1">
      <alignment horizontal="center" vertical="center" wrapText="1"/>
    </xf>
    <xf numFmtId="0" fontId="1" fillId="0" borderId="7" xfId="0" applyFont="1" applyBorder="1" applyAlignment="1">
      <alignment horizontal="center"/>
    </xf>
    <xf numFmtId="0" fontId="2" fillId="0" borderId="7" xfId="0" applyFont="1" applyBorder="1" applyAlignment="1">
      <alignment horizontal="center"/>
    </xf>
    <xf numFmtId="1" fontId="1" fillId="0" borderId="7" xfId="0" applyNumberFormat="1" applyFont="1" applyBorder="1" applyAlignment="1">
      <alignment horizontal="center" vertical="center"/>
    </xf>
    <xf numFmtId="1" fontId="1" fillId="4" borderId="7" xfId="0" applyNumberFormat="1" applyFont="1" applyFill="1" applyBorder="1" applyAlignment="1">
      <alignment horizontal="center" vertical="center"/>
    </xf>
    <xf numFmtId="1" fontId="1" fillId="4" borderId="7" xfId="0" applyNumberFormat="1" applyFont="1" applyFill="1" applyBorder="1" applyAlignment="1">
      <alignment horizontal="center"/>
    </xf>
    <xf numFmtId="1" fontId="1" fillId="0" borderId="7" xfId="0" applyNumberFormat="1" applyFont="1" applyBorder="1" applyAlignment="1">
      <alignment horizontal="center" wrapText="1"/>
    </xf>
    <xf numFmtId="1" fontId="2" fillId="0" borderId="7" xfId="0" applyNumberFormat="1" applyFont="1" applyBorder="1" applyAlignment="1">
      <alignment horizontal="center" wrapText="1"/>
    </xf>
    <xf numFmtId="1" fontId="2" fillId="2" borderId="7" xfId="0" applyNumberFormat="1" applyFont="1" applyFill="1" applyBorder="1" applyAlignment="1">
      <alignment horizontal="center"/>
    </xf>
    <xf numFmtId="1" fontId="2" fillId="3" borderId="7" xfId="0" applyNumberFormat="1" applyFont="1" applyFill="1" applyBorder="1" applyAlignment="1">
      <alignment horizontal="center"/>
    </xf>
    <xf numFmtId="1" fontId="2" fillId="0" borderId="7" xfId="0" applyNumberFormat="1" applyFont="1" applyBorder="1" applyAlignment="1">
      <alignment horizontal="center"/>
    </xf>
    <xf numFmtId="0" fontId="2" fillId="4" borderId="7" xfId="0" applyFont="1" applyFill="1" applyBorder="1" applyAlignment="1">
      <alignment horizontal="center"/>
    </xf>
    <xf numFmtId="0" fontId="1" fillId="4" borderId="7" xfId="0" applyFont="1" applyFill="1" applyBorder="1" applyAlignment="1">
      <alignment horizontal="center"/>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1" fontId="2" fillId="0" borderId="15" xfId="0" applyNumberFormat="1" applyFont="1" applyBorder="1" applyAlignment="1">
      <alignment horizontal="center" vertical="top" wrapText="1"/>
    </xf>
    <xf numFmtId="1" fontId="2" fillId="0" borderId="16" xfId="0" applyNumberFormat="1" applyFont="1" applyBorder="1" applyAlignment="1">
      <alignment horizontal="center" vertical="top" wrapText="1"/>
    </xf>
    <xf numFmtId="1" fontId="1" fillId="0" borderId="15" xfId="0" applyNumberFormat="1" applyFont="1" applyBorder="1" applyAlignment="1">
      <alignment horizontal="center" vertical="top" wrapText="1"/>
    </xf>
    <xf numFmtId="1" fontId="1" fillId="0" borderId="16" xfId="0" applyNumberFormat="1" applyFont="1" applyBorder="1" applyAlignment="1">
      <alignment horizontal="center" vertical="top" wrapText="1"/>
    </xf>
    <xf numFmtId="1" fontId="1" fillId="0" borderId="15" xfId="0" applyNumberFormat="1" applyFont="1" applyBorder="1" applyAlignment="1">
      <alignment horizontal="center"/>
    </xf>
    <xf numFmtId="1" fontId="1" fillId="0" borderId="17" xfId="0" applyNumberFormat="1" applyFont="1" applyBorder="1" applyAlignment="1">
      <alignment horizontal="center"/>
    </xf>
    <xf numFmtId="1" fontId="2" fillId="0" borderId="17" xfId="1" applyNumberFormat="1" applyFont="1" applyBorder="1" applyAlignment="1">
      <alignment horizontal="center" vertical="center" wrapText="1"/>
    </xf>
    <xf numFmtId="1" fontId="1" fillId="0" borderId="17" xfId="1" applyNumberFormat="1" applyFont="1" applyBorder="1" applyAlignment="1">
      <alignment horizontal="center" vertical="center" wrapText="1"/>
    </xf>
    <xf numFmtId="1" fontId="1" fillId="0" borderId="18" xfId="1" applyNumberFormat="1" applyFont="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2" fillId="0" borderId="15" xfId="0" applyFont="1" applyBorder="1" applyAlignment="1">
      <alignment horizontal="center"/>
    </xf>
    <xf numFmtId="1" fontId="1" fillId="0" borderId="15" xfId="0" applyNumberFormat="1" applyFont="1" applyBorder="1" applyAlignment="1">
      <alignment horizontal="center" vertical="center"/>
    </xf>
    <xf numFmtId="1" fontId="1" fillId="4" borderId="15" xfId="0" applyNumberFormat="1" applyFont="1" applyFill="1" applyBorder="1" applyAlignment="1">
      <alignment horizontal="center" vertical="center"/>
    </xf>
    <xf numFmtId="1" fontId="1" fillId="4" borderId="15" xfId="0" applyNumberFormat="1" applyFont="1" applyFill="1" applyBorder="1" applyAlignment="1">
      <alignment horizontal="center"/>
    </xf>
    <xf numFmtId="1" fontId="1" fillId="0" borderId="15" xfId="0" applyNumberFormat="1" applyFont="1" applyBorder="1" applyAlignment="1">
      <alignment horizontal="center" wrapText="1"/>
    </xf>
    <xf numFmtId="1" fontId="1" fillId="0" borderId="16" xfId="0" applyNumberFormat="1" applyFont="1" applyBorder="1" applyAlignment="1">
      <alignment horizontal="center" wrapText="1"/>
    </xf>
    <xf numFmtId="1" fontId="2" fillId="0" borderId="15" xfId="0" applyNumberFormat="1" applyFont="1" applyBorder="1" applyAlignment="1">
      <alignment horizontal="center" wrapText="1"/>
    </xf>
    <xf numFmtId="1" fontId="2" fillId="0" borderId="16" xfId="0" applyNumberFormat="1" applyFont="1" applyBorder="1" applyAlignment="1">
      <alignment horizontal="center" wrapText="1"/>
    </xf>
    <xf numFmtId="1" fontId="2" fillId="2" borderId="15" xfId="0" applyNumberFormat="1" applyFont="1" applyFill="1" applyBorder="1" applyAlignment="1">
      <alignment horizontal="center"/>
    </xf>
    <xf numFmtId="1" fontId="2" fillId="2" borderId="16" xfId="0" applyNumberFormat="1" applyFont="1" applyFill="1" applyBorder="1" applyAlignment="1">
      <alignment horizontal="center"/>
    </xf>
    <xf numFmtId="1" fontId="2" fillId="3" borderId="15" xfId="0" applyNumberFormat="1" applyFont="1" applyFill="1" applyBorder="1" applyAlignment="1">
      <alignment horizontal="center"/>
    </xf>
    <xf numFmtId="1" fontId="2" fillId="3" borderId="16" xfId="0" applyNumberFormat="1" applyFont="1" applyFill="1" applyBorder="1" applyAlignment="1">
      <alignment horizontal="center"/>
    </xf>
    <xf numFmtId="1" fontId="2" fillId="0" borderId="15" xfId="0" applyNumberFormat="1" applyFont="1" applyBorder="1" applyAlignment="1">
      <alignment horizontal="center"/>
    </xf>
    <xf numFmtId="1" fontId="2" fillId="0" borderId="16" xfId="0" applyNumberFormat="1" applyFont="1" applyBorder="1" applyAlignment="1">
      <alignment horizont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1" fillId="4" borderId="15"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xf numFmtId="1" fontId="1" fillId="0" borderId="16" xfId="0" applyNumberFormat="1" applyFont="1" applyBorder="1" applyAlignment="1">
      <alignment horizontal="center" vertical="center" wrapText="1"/>
    </xf>
    <xf numFmtId="1" fontId="2" fillId="0" borderId="16" xfId="0" applyNumberFormat="1" applyFont="1" applyBorder="1" applyAlignment="1">
      <alignment horizontal="center" vertical="center" wrapText="1"/>
    </xf>
    <xf numFmtId="0" fontId="1" fillId="0" borderId="16" xfId="0" applyFont="1" applyBorder="1" applyAlignment="1">
      <alignment horizontal="center" vertical="center"/>
    </xf>
    <xf numFmtId="1" fontId="2" fillId="0" borderId="16" xfId="0" applyNumberFormat="1" applyFont="1" applyBorder="1" applyAlignment="1">
      <alignment horizontal="center" vertical="center"/>
    </xf>
    <xf numFmtId="1" fontId="1" fillId="0" borderId="4" xfId="0" applyNumberFormat="1" applyFont="1" applyBorder="1" applyAlignment="1">
      <alignment horizontal="center" vertical="top" wrapText="1"/>
    </xf>
    <xf numFmtId="0" fontId="2" fillId="3" borderId="11" xfId="0" applyFont="1" applyFill="1" applyBorder="1" applyAlignment="1">
      <alignment horizontal="center" wrapText="1"/>
    </xf>
    <xf numFmtId="0" fontId="5" fillId="3" borderId="5" xfId="0" applyFont="1" applyFill="1" applyBorder="1" applyAlignment="1">
      <alignment horizontal="center" wrapText="1"/>
    </xf>
    <xf numFmtId="0" fontId="5" fillId="3" borderId="12" xfId="0" applyFont="1" applyFill="1" applyBorder="1" applyAlignment="1">
      <alignment horizontal="center" wrapText="1"/>
    </xf>
  </cellXfs>
  <cellStyles count="3">
    <cellStyle name="Įprastas" xfId="0" builtinId="0"/>
    <cellStyle name="Įprastas 2" xfId="2" xr:uid="{00000000-0005-0000-0000-000001000000}"/>
    <cellStyle name="Stilius 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6"/>
  <sheetViews>
    <sheetView tabSelected="1" topLeftCell="A150" workbookViewId="0">
      <selection activeCell="N173" sqref="N173"/>
    </sheetView>
  </sheetViews>
  <sheetFormatPr defaultRowHeight="15.75" x14ac:dyDescent="0.25"/>
  <cols>
    <col min="1" max="1" width="10.140625" style="1" customWidth="1"/>
    <col min="2" max="2" width="81.28515625" style="3" customWidth="1"/>
    <col min="3" max="5" width="15.28515625" style="3" customWidth="1"/>
    <col min="6" max="6" width="13.28515625" style="3" customWidth="1"/>
    <col min="7" max="8" width="16.140625" style="3" customWidth="1"/>
    <col min="9" max="258" width="9.140625" style="3"/>
    <col min="259" max="259" width="10.140625" style="3" customWidth="1"/>
    <col min="260" max="260" width="80.140625" style="3" customWidth="1"/>
    <col min="261" max="261" width="16.140625" style="3" customWidth="1"/>
    <col min="262" max="514" width="9.140625" style="3"/>
    <col min="515" max="515" width="10.140625" style="3" customWidth="1"/>
    <col min="516" max="516" width="80.140625" style="3" customWidth="1"/>
    <col min="517" max="517" width="16.140625" style="3" customWidth="1"/>
    <col min="518" max="770" width="9.140625" style="3"/>
    <col min="771" max="771" width="10.140625" style="3" customWidth="1"/>
    <col min="772" max="772" width="80.140625" style="3" customWidth="1"/>
    <col min="773" max="773" width="16.140625" style="3" customWidth="1"/>
    <col min="774" max="1026" width="9.140625" style="3"/>
    <col min="1027" max="1027" width="10.140625" style="3" customWidth="1"/>
    <col min="1028" max="1028" width="80.140625" style="3" customWidth="1"/>
    <col min="1029" max="1029" width="16.140625" style="3" customWidth="1"/>
    <col min="1030" max="1282" width="9.140625" style="3"/>
    <col min="1283" max="1283" width="10.140625" style="3" customWidth="1"/>
    <col min="1284" max="1284" width="80.140625" style="3" customWidth="1"/>
    <col min="1285" max="1285" width="16.140625" style="3" customWidth="1"/>
    <col min="1286" max="1538" width="9.140625" style="3"/>
    <col min="1539" max="1539" width="10.140625" style="3" customWidth="1"/>
    <col min="1540" max="1540" width="80.140625" style="3" customWidth="1"/>
    <col min="1541" max="1541" width="16.140625" style="3" customWidth="1"/>
    <col min="1542" max="1794" width="9.140625" style="3"/>
    <col min="1795" max="1795" width="10.140625" style="3" customWidth="1"/>
    <col min="1796" max="1796" width="80.140625" style="3" customWidth="1"/>
    <col min="1797" max="1797" width="16.140625" style="3" customWidth="1"/>
    <col min="1798" max="2050" width="9.140625" style="3"/>
    <col min="2051" max="2051" width="10.140625" style="3" customWidth="1"/>
    <col min="2052" max="2052" width="80.140625" style="3" customWidth="1"/>
    <col min="2053" max="2053" width="16.140625" style="3" customWidth="1"/>
    <col min="2054" max="2306" width="9.140625" style="3"/>
    <col min="2307" max="2307" width="10.140625" style="3" customWidth="1"/>
    <col min="2308" max="2308" width="80.140625" style="3" customWidth="1"/>
    <col min="2309" max="2309" width="16.140625" style="3" customWidth="1"/>
    <col min="2310" max="2562" width="9.140625" style="3"/>
    <col min="2563" max="2563" width="10.140625" style="3" customWidth="1"/>
    <col min="2564" max="2564" width="80.140625" style="3" customWidth="1"/>
    <col min="2565" max="2565" width="16.140625" style="3" customWidth="1"/>
    <col min="2566" max="2818" width="9.140625" style="3"/>
    <col min="2819" max="2819" width="10.140625" style="3" customWidth="1"/>
    <col min="2820" max="2820" width="80.140625" style="3" customWidth="1"/>
    <col min="2821" max="2821" width="16.140625" style="3" customWidth="1"/>
    <col min="2822" max="3074" width="9.140625" style="3"/>
    <col min="3075" max="3075" width="10.140625" style="3" customWidth="1"/>
    <col min="3076" max="3076" width="80.140625" style="3" customWidth="1"/>
    <col min="3077" max="3077" width="16.140625" style="3" customWidth="1"/>
    <col min="3078" max="3330" width="9.140625" style="3"/>
    <col min="3331" max="3331" width="10.140625" style="3" customWidth="1"/>
    <col min="3332" max="3332" width="80.140625" style="3" customWidth="1"/>
    <col min="3333" max="3333" width="16.140625" style="3" customWidth="1"/>
    <col min="3334" max="3586" width="9.140625" style="3"/>
    <col min="3587" max="3587" width="10.140625" style="3" customWidth="1"/>
    <col min="3588" max="3588" width="80.140625" style="3" customWidth="1"/>
    <col min="3589" max="3589" width="16.140625" style="3" customWidth="1"/>
    <col min="3590" max="3842" width="9.140625" style="3"/>
    <col min="3843" max="3843" width="10.140625" style="3" customWidth="1"/>
    <col min="3844" max="3844" width="80.140625" style="3" customWidth="1"/>
    <col min="3845" max="3845" width="16.140625" style="3" customWidth="1"/>
    <col min="3846" max="4098" width="9.140625" style="3"/>
    <col min="4099" max="4099" width="10.140625" style="3" customWidth="1"/>
    <col min="4100" max="4100" width="80.140625" style="3" customWidth="1"/>
    <col min="4101" max="4101" width="16.140625" style="3" customWidth="1"/>
    <col min="4102" max="4354" width="9.140625" style="3"/>
    <col min="4355" max="4355" width="10.140625" style="3" customWidth="1"/>
    <col min="4356" max="4356" width="80.140625" style="3" customWidth="1"/>
    <col min="4357" max="4357" width="16.140625" style="3" customWidth="1"/>
    <col min="4358" max="4610" width="9.140625" style="3"/>
    <col min="4611" max="4611" width="10.140625" style="3" customWidth="1"/>
    <col min="4612" max="4612" width="80.140625" style="3" customWidth="1"/>
    <col min="4613" max="4613" width="16.140625" style="3" customWidth="1"/>
    <col min="4614" max="4866" width="9.140625" style="3"/>
    <col min="4867" max="4867" width="10.140625" style="3" customWidth="1"/>
    <col min="4868" max="4868" width="80.140625" style="3" customWidth="1"/>
    <col min="4869" max="4869" width="16.140625" style="3" customWidth="1"/>
    <col min="4870" max="5122" width="9.140625" style="3"/>
    <col min="5123" max="5123" width="10.140625" style="3" customWidth="1"/>
    <col min="5124" max="5124" width="80.140625" style="3" customWidth="1"/>
    <col min="5125" max="5125" width="16.140625" style="3" customWidth="1"/>
    <col min="5126" max="5378" width="9.140625" style="3"/>
    <col min="5379" max="5379" width="10.140625" style="3" customWidth="1"/>
    <col min="5380" max="5380" width="80.140625" style="3" customWidth="1"/>
    <col min="5381" max="5381" width="16.140625" style="3" customWidth="1"/>
    <col min="5382" max="5634" width="9.140625" style="3"/>
    <col min="5635" max="5635" width="10.140625" style="3" customWidth="1"/>
    <col min="5636" max="5636" width="80.140625" style="3" customWidth="1"/>
    <col min="5637" max="5637" width="16.140625" style="3" customWidth="1"/>
    <col min="5638" max="5890" width="9.140625" style="3"/>
    <col min="5891" max="5891" width="10.140625" style="3" customWidth="1"/>
    <col min="5892" max="5892" width="80.140625" style="3" customWidth="1"/>
    <col min="5893" max="5893" width="16.140625" style="3" customWidth="1"/>
    <col min="5894" max="6146" width="9.140625" style="3"/>
    <col min="6147" max="6147" width="10.140625" style="3" customWidth="1"/>
    <col min="6148" max="6148" width="80.140625" style="3" customWidth="1"/>
    <col min="6149" max="6149" width="16.140625" style="3" customWidth="1"/>
    <col min="6150" max="6402" width="9.140625" style="3"/>
    <col min="6403" max="6403" width="10.140625" style="3" customWidth="1"/>
    <col min="6404" max="6404" width="80.140625" style="3" customWidth="1"/>
    <col min="6405" max="6405" width="16.140625" style="3" customWidth="1"/>
    <col min="6406" max="6658" width="9.140625" style="3"/>
    <col min="6659" max="6659" width="10.140625" style="3" customWidth="1"/>
    <col min="6660" max="6660" width="80.140625" style="3" customWidth="1"/>
    <col min="6661" max="6661" width="16.140625" style="3" customWidth="1"/>
    <col min="6662" max="6914" width="9.140625" style="3"/>
    <col min="6915" max="6915" width="10.140625" style="3" customWidth="1"/>
    <col min="6916" max="6916" width="80.140625" style="3" customWidth="1"/>
    <col min="6917" max="6917" width="16.140625" style="3" customWidth="1"/>
    <col min="6918" max="7170" width="9.140625" style="3"/>
    <col min="7171" max="7171" width="10.140625" style="3" customWidth="1"/>
    <col min="7172" max="7172" width="80.140625" style="3" customWidth="1"/>
    <col min="7173" max="7173" width="16.140625" style="3" customWidth="1"/>
    <col min="7174" max="7426" width="9.140625" style="3"/>
    <col min="7427" max="7427" width="10.140625" style="3" customWidth="1"/>
    <col min="7428" max="7428" width="80.140625" style="3" customWidth="1"/>
    <col min="7429" max="7429" width="16.140625" style="3" customWidth="1"/>
    <col min="7430" max="7682" width="9.140625" style="3"/>
    <col min="7683" max="7683" width="10.140625" style="3" customWidth="1"/>
    <col min="7684" max="7684" width="80.140625" style="3" customWidth="1"/>
    <col min="7685" max="7685" width="16.140625" style="3" customWidth="1"/>
    <col min="7686" max="7938" width="9.140625" style="3"/>
    <col min="7939" max="7939" width="10.140625" style="3" customWidth="1"/>
    <col min="7940" max="7940" width="80.140625" style="3" customWidth="1"/>
    <col min="7941" max="7941" width="16.140625" style="3" customWidth="1"/>
    <col min="7942" max="8194" width="9.140625" style="3"/>
    <col min="8195" max="8195" width="10.140625" style="3" customWidth="1"/>
    <col min="8196" max="8196" width="80.140625" style="3" customWidth="1"/>
    <col min="8197" max="8197" width="16.140625" style="3" customWidth="1"/>
    <col min="8198" max="8450" width="9.140625" style="3"/>
    <col min="8451" max="8451" width="10.140625" style="3" customWidth="1"/>
    <col min="8452" max="8452" width="80.140625" style="3" customWidth="1"/>
    <col min="8453" max="8453" width="16.140625" style="3" customWidth="1"/>
    <col min="8454" max="8706" width="9.140625" style="3"/>
    <col min="8707" max="8707" width="10.140625" style="3" customWidth="1"/>
    <col min="8708" max="8708" width="80.140625" style="3" customWidth="1"/>
    <col min="8709" max="8709" width="16.140625" style="3" customWidth="1"/>
    <col min="8710" max="8962" width="9.140625" style="3"/>
    <col min="8963" max="8963" width="10.140625" style="3" customWidth="1"/>
    <col min="8964" max="8964" width="80.140625" style="3" customWidth="1"/>
    <col min="8965" max="8965" width="16.140625" style="3" customWidth="1"/>
    <col min="8966" max="9218" width="9.140625" style="3"/>
    <col min="9219" max="9219" width="10.140625" style="3" customWidth="1"/>
    <col min="9220" max="9220" width="80.140625" style="3" customWidth="1"/>
    <col min="9221" max="9221" width="16.140625" style="3" customWidth="1"/>
    <col min="9222" max="9474" width="9.140625" style="3"/>
    <col min="9475" max="9475" width="10.140625" style="3" customWidth="1"/>
    <col min="9476" max="9476" width="80.140625" style="3" customWidth="1"/>
    <col min="9477" max="9477" width="16.140625" style="3" customWidth="1"/>
    <col min="9478" max="9730" width="9.140625" style="3"/>
    <col min="9731" max="9731" width="10.140625" style="3" customWidth="1"/>
    <col min="9732" max="9732" width="80.140625" style="3" customWidth="1"/>
    <col min="9733" max="9733" width="16.140625" style="3" customWidth="1"/>
    <col min="9734" max="9986" width="9.140625" style="3"/>
    <col min="9987" max="9987" width="10.140625" style="3" customWidth="1"/>
    <col min="9988" max="9988" width="80.140625" style="3" customWidth="1"/>
    <col min="9989" max="9989" width="16.140625" style="3" customWidth="1"/>
    <col min="9990" max="10242" width="9.140625" style="3"/>
    <col min="10243" max="10243" width="10.140625" style="3" customWidth="1"/>
    <col min="10244" max="10244" width="80.140625" style="3" customWidth="1"/>
    <col min="10245" max="10245" width="16.140625" style="3" customWidth="1"/>
    <col min="10246" max="10498" width="9.140625" style="3"/>
    <col min="10499" max="10499" width="10.140625" style="3" customWidth="1"/>
    <col min="10500" max="10500" width="80.140625" style="3" customWidth="1"/>
    <col min="10501" max="10501" width="16.140625" style="3" customWidth="1"/>
    <col min="10502" max="10754" width="9.140625" style="3"/>
    <col min="10755" max="10755" width="10.140625" style="3" customWidth="1"/>
    <col min="10756" max="10756" width="80.140625" style="3" customWidth="1"/>
    <col min="10757" max="10757" width="16.140625" style="3" customWidth="1"/>
    <col min="10758" max="11010" width="9.140625" style="3"/>
    <col min="11011" max="11011" width="10.140625" style="3" customWidth="1"/>
    <col min="11012" max="11012" width="80.140625" style="3" customWidth="1"/>
    <col min="11013" max="11013" width="16.140625" style="3" customWidth="1"/>
    <col min="11014" max="11266" width="9.140625" style="3"/>
    <col min="11267" max="11267" width="10.140625" style="3" customWidth="1"/>
    <col min="11268" max="11268" width="80.140625" style="3" customWidth="1"/>
    <col min="11269" max="11269" width="16.140625" style="3" customWidth="1"/>
    <col min="11270" max="11522" width="9.140625" style="3"/>
    <col min="11523" max="11523" width="10.140625" style="3" customWidth="1"/>
    <col min="11524" max="11524" width="80.140625" style="3" customWidth="1"/>
    <col min="11525" max="11525" width="16.140625" style="3" customWidth="1"/>
    <col min="11526" max="11778" width="9.140625" style="3"/>
    <col min="11779" max="11779" width="10.140625" style="3" customWidth="1"/>
    <col min="11780" max="11780" width="80.140625" style="3" customWidth="1"/>
    <col min="11781" max="11781" width="16.140625" style="3" customWidth="1"/>
    <col min="11782" max="12034" width="9.140625" style="3"/>
    <col min="12035" max="12035" width="10.140625" style="3" customWidth="1"/>
    <col min="12036" max="12036" width="80.140625" style="3" customWidth="1"/>
    <col min="12037" max="12037" width="16.140625" style="3" customWidth="1"/>
    <col min="12038" max="12290" width="9.140625" style="3"/>
    <col min="12291" max="12291" width="10.140625" style="3" customWidth="1"/>
    <col min="12292" max="12292" width="80.140625" style="3" customWidth="1"/>
    <col min="12293" max="12293" width="16.140625" style="3" customWidth="1"/>
    <col min="12294" max="12546" width="9.140625" style="3"/>
    <col min="12547" max="12547" width="10.140625" style="3" customWidth="1"/>
    <col min="12548" max="12548" width="80.140625" style="3" customWidth="1"/>
    <col min="12549" max="12549" width="16.140625" style="3" customWidth="1"/>
    <col min="12550" max="12802" width="9.140625" style="3"/>
    <col min="12803" max="12803" width="10.140625" style="3" customWidth="1"/>
    <col min="12804" max="12804" width="80.140625" style="3" customWidth="1"/>
    <col min="12805" max="12805" width="16.140625" style="3" customWidth="1"/>
    <col min="12806" max="13058" width="9.140625" style="3"/>
    <col min="13059" max="13059" width="10.140625" style="3" customWidth="1"/>
    <col min="13060" max="13060" width="80.140625" style="3" customWidth="1"/>
    <col min="13061" max="13061" width="16.140625" style="3" customWidth="1"/>
    <col min="13062" max="13314" width="9.140625" style="3"/>
    <col min="13315" max="13315" width="10.140625" style="3" customWidth="1"/>
    <col min="13316" max="13316" width="80.140625" style="3" customWidth="1"/>
    <col min="13317" max="13317" width="16.140625" style="3" customWidth="1"/>
    <col min="13318" max="13570" width="9.140625" style="3"/>
    <col min="13571" max="13571" width="10.140625" style="3" customWidth="1"/>
    <col min="13572" max="13572" width="80.140625" style="3" customWidth="1"/>
    <col min="13573" max="13573" width="16.140625" style="3" customWidth="1"/>
    <col min="13574" max="13826" width="9.140625" style="3"/>
    <col min="13827" max="13827" width="10.140625" style="3" customWidth="1"/>
    <col min="13828" max="13828" width="80.140625" style="3" customWidth="1"/>
    <col min="13829" max="13829" width="16.140625" style="3" customWidth="1"/>
    <col min="13830" max="14082" width="9.140625" style="3"/>
    <col min="14083" max="14083" width="10.140625" style="3" customWidth="1"/>
    <col min="14084" max="14084" width="80.140625" style="3" customWidth="1"/>
    <col min="14085" max="14085" width="16.140625" style="3" customWidth="1"/>
    <col min="14086" max="14338" width="9.140625" style="3"/>
    <col min="14339" max="14339" width="10.140625" style="3" customWidth="1"/>
    <col min="14340" max="14340" width="80.140625" style="3" customWidth="1"/>
    <col min="14341" max="14341" width="16.140625" style="3" customWidth="1"/>
    <col min="14342" max="14594" width="9.140625" style="3"/>
    <col min="14595" max="14595" width="10.140625" style="3" customWidth="1"/>
    <col min="14596" max="14596" width="80.140625" style="3" customWidth="1"/>
    <col min="14597" max="14597" width="16.140625" style="3" customWidth="1"/>
    <col min="14598" max="14850" width="9.140625" style="3"/>
    <col min="14851" max="14851" width="10.140625" style="3" customWidth="1"/>
    <col min="14852" max="14852" width="80.140625" style="3" customWidth="1"/>
    <col min="14853" max="14853" width="16.140625" style="3" customWidth="1"/>
    <col min="14854" max="15106" width="9.140625" style="3"/>
    <col min="15107" max="15107" width="10.140625" style="3" customWidth="1"/>
    <col min="15108" max="15108" width="80.140625" style="3" customWidth="1"/>
    <col min="15109" max="15109" width="16.140625" style="3" customWidth="1"/>
    <col min="15110" max="15362" width="9.140625" style="3"/>
    <col min="15363" max="15363" width="10.140625" style="3" customWidth="1"/>
    <col min="15364" max="15364" width="80.140625" style="3" customWidth="1"/>
    <col min="15365" max="15365" width="16.140625" style="3" customWidth="1"/>
    <col min="15366" max="15618" width="9.140625" style="3"/>
    <col min="15619" max="15619" width="10.140625" style="3" customWidth="1"/>
    <col min="15620" max="15620" width="80.140625" style="3" customWidth="1"/>
    <col min="15621" max="15621" width="16.140625" style="3" customWidth="1"/>
    <col min="15622" max="15874" width="9.140625" style="3"/>
    <col min="15875" max="15875" width="10.140625" style="3" customWidth="1"/>
    <col min="15876" max="15876" width="80.140625" style="3" customWidth="1"/>
    <col min="15877" max="15877" width="16.140625" style="3" customWidth="1"/>
    <col min="15878" max="16130" width="9.140625" style="3"/>
    <col min="16131" max="16131" width="10.140625" style="3" customWidth="1"/>
    <col min="16132" max="16132" width="80.140625" style="3" customWidth="1"/>
    <col min="16133" max="16133" width="16.140625" style="3" customWidth="1"/>
    <col min="16134" max="16384" width="9.140625" style="3"/>
  </cols>
  <sheetData>
    <row r="1" spans="1:11" hidden="1" x14ac:dyDescent="0.25">
      <c r="B1" s="37"/>
      <c r="C1" s="49"/>
      <c r="D1" s="49"/>
      <c r="E1" s="49"/>
      <c r="F1" s="50"/>
      <c r="G1" s="50"/>
      <c r="H1" s="50"/>
      <c r="I1" s="51"/>
      <c r="J1" s="51"/>
      <c r="K1" s="51"/>
    </row>
    <row r="2" spans="1:11" hidden="1" x14ac:dyDescent="0.25">
      <c r="B2" s="37"/>
      <c r="C2" s="49"/>
      <c r="D2" s="49"/>
      <c r="E2" s="49"/>
      <c r="F2" s="50"/>
      <c r="G2" s="50"/>
      <c r="H2" s="50"/>
      <c r="I2" s="51"/>
      <c r="J2" s="51"/>
      <c r="K2" s="51"/>
    </row>
    <row r="3" spans="1:11" hidden="1" x14ac:dyDescent="0.25">
      <c r="B3" s="37"/>
      <c r="C3" s="49"/>
      <c r="D3" s="49"/>
      <c r="E3" s="49"/>
      <c r="F3" s="50"/>
      <c r="G3" s="50"/>
      <c r="H3" s="50"/>
      <c r="I3" s="51"/>
      <c r="J3" s="51"/>
      <c r="K3" s="51"/>
    </row>
    <row r="4" spans="1:11" x14ac:dyDescent="0.25">
      <c r="B4" s="37"/>
      <c r="C4" s="49"/>
      <c r="D4" s="49"/>
      <c r="E4" s="49"/>
      <c r="F4" s="50"/>
      <c r="G4" s="50"/>
      <c r="H4" s="50"/>
      <c r="I4" s="51"/>
      <c r="J4" s="51"/>
      <c r="K4" s="51"/>
    </row>
    <row r="5" spans="1:11" x14ac:dyDescent="0.25">
      <c r="B5" s="2"/>
      <c r="C5" s="51"/>
      <c r="D5" s="51"/>
      <c r="E5" s="51"/>
      <c r="F5" s="51"/>
      <c r="G5" s="51"/>
      <c r="H5" s="51"/>
      <c r="I5" s="51"/>
      <c r="J5" s="51"/>
      <c r="K5" s="51"/>
    </row>
    <row r="6" spans="1:11" x14ac:dyDescent="0.25">
      <c r="A6" s="4" t="s">
        <v>330</v>
      </c>
      <c r="B6" s="5"/>
      <c r="C6" s="51"/>
      <c r="D6" s="51"/>
      <c r="E6" s="51"/>
      <c r="F6" s="51"/>
      <c r="G6" s="51"/>
      <c r="H6" s="51"/>
      <c r="I6" s="51"/>
      <c r="J6" s="51"/>
      <c r="K6" s="51"/>
    </row>
    <row r="7" spans="1:11" ht="12.75" customHeight="1" x14ac:dyDescent="0.25">
      <c r="C7" s="130" t="s">
        <v>331</v>
      </c>
      <c r="D7" s="131"/>
      <c r="E7" s="132"/>
      <c r="F7" s="6"/>
      <c r="G7" s="6"/>
      <c r="H7" s="6" t="s">
        <v>312</v>
      </c>
    </row>
    <row r="8" spans="1:11" ht="31.5" x14ac:dyDescent="0.25">
      <c r="A8" s="48" t="s">
        <v>0</v>
      </c>
      <c r="B8" s="54" t="s">
        <v>1</v>
      </c>
      <c r="C8" s="93" t="s">
        <v>332</v>
      </c>
      <c r="D8" s="7" t="s">
        <v>333</v>
      </c>
      <c r="E8" s="94" t="s">
        <v>334</v>
      </c>
      <c r="F8" s="74" t="s">
        <v>313</v>
      </c>
      <c r="G8" s="53" t="s">
        <v>314</v>
      </c>
      <c r="H8" s="53" t="s">
        <v>315</v>
      </c>
    </row>
    <row r="9" spans="1:11" x14ac:dyDescent="0.25">
      <c r="A9" s="9" t="s">
        <v>2</v>
      </c>
      <c r="B9" s="55" t="s">
        <v>3</v>
      </c>
      <c r="C9" s="95">
        <f t="shared" ref="C9" si="0">SUM(C10:C10)</f>
        <v>22959000</v>
      </c>
      <c r="D9" s="10">
        <f>SUM(D10:D10)</f>
        <v>24554324</v>
      </c>
      <c r="E9" s="96">
        <f>SUM(E10:E10)</f>
        <v>1595324</v>
      </c>
      <c r="F9" s="75">
        <f t="shared" ref="F9:H9" si="1">SUM(F10:F10)</f>
        <v>25709000</v>
      </c>
      <c r="G9" s="10">
        <f t="shared" si="1"/>
        <v>27644000</v>
      </c>
      <c r="H9" s="10">
        <f t="shared" si="1"/>
        <v>29349000</v>
      </c>
    </row>
    <row r="10" spans="1:11" x14ac:dyDescent="0.25">
      <c r="A10" s="9" t="s">
        <v>4</v>
      </c>
      <c r="B10" s="55" t="s">
        <v>160</v>
      </c>
      <c r="C10" s="95">
        <v>22959000</v>
      </c>
      <c r="D10" s="10">
        <v>24554324</v>
      </c>
      <c r="E10" s="96">
        <f>SUM(D10-C10)</f>
        <v>1595324</v>
      </c>
      <c r="F10" s="75">
        <v>25709000</v>
      </c>
      <c r="G10" s="10">
        <v>27644000</v>
      </c>
      <c r="H10" s="10">
        <v>29349000</v>
      </c>
    </row>
    <row r="11" spans="1:11" x14ac:dyDescent="0.25">
      <c r="A11" s="9" t="s">
        <v>5</v>
      </c>
      <c r="B11" s="55" t="s">
        <v>6</v>
      </c>
      <c r="C11" s="95">
        <f t="shared" ref="C11:D11" si="2">SUM(C12:C14)</f>
        <v>806000</v>
      </c>
      <c r="D11" s="10">
        <f t="shared" si="2"/>
        <v>837089</v>
      </c>
      <c r="E11" s="96">
        <f>SUM(E12:E14)</f>
        <v>31089</v>
      </c>
      <c r="F11" s="75">
        <f t="shared" ref="F11:H11" si="3">SUM(F12:F14)</f>
        <v>814000</v>
      </c>
      <c r="G11" s="10">
        <f t="shared" si="3"/>
        <v>834000</v>
      </c>
      <c r="H11" s="10">
        <f t="shared" si="3"/>
        <v>834000</v>
      </c>
    </row>
    <row r="12" spans="1:11" x14ac:dyDescent="0.25">
      <c r="A12" s="11" t="s">
        <v>7</v>
      </c>
      <c r="B12" s="18" t="s">
        <v>8</v>
      </c>
      <c r="C12" s="97">
        <v>500000</v>
      </c>
      <c r="D12" s="129">
        <v>534706</v>
      </c>
      <c r="E12" s="98">
        <f t="shared" ref="E12:E14" si="4">SUM(D12-C12)</f>
        <v>34706</v>
      </c>
      <c r="F12" s="76">
        <v>510000</v>
      </c>
      <c r="G12" s="12">
        <v>520000</v>
      </c>
      <c r="H12" s="12">
        <v>520000</v>
      </c>
    </row>
    <row r="13" spans="1:11" x14ac:dyDescent="0.25">
      <c r="A13" s="13" t="s">
        <v>9</v>
      </c>
      <c r="B13" s="18" t="s">
        <v>10</v>
      </c>
      <c r="C13" s="97">
        <v>300000</v>
      </c>
      <c r="D13" s="129">
        <v>295719</v>
      </c>
      <c r="E13" s="98">
        <f t="shared" si="4"/>
        <v>-4281</v>
      </c>
      <c r="F13" s="76">
        <v>300000</v>
      </c>
      <c r="G13" s="12">
        <v>310000</v>
      </c>
      <c r="H13" s="12">
        <v>310000</v>
      </c>
    </row>
    <row r="14" spans="1:11" x14ac:dyDescent="0.25">
      <c r="A14" s="13" t="s">
        <v>11</v>
      </c>
      <c r="B14" s="18" t="s">
        <v>12</v>
      </c>
      <c r="C14" s="97">
        <v>6000</v>
      </c>
      <c r="D14" s="129">
        <v>6664</v>
      </c>
      <c r="E14" s="98">
        <f t="shared" si="4"/>
        <v>664</v>
      </c>
      <c r="F14" s="76">
        <v>4000</v>
      </c>
      <c r="G14" s="12">
        <v>4000</v>
      </c>
      <c r="H14" s="12">
        <v>4000</v>
      </c>
    </row>
    <row r="15" spans="1:11" x14ac:dyDescent="0.25">
      <c r="A15" s="9" t="s">
        <v>13</v>
      </c>
      <c r="B15" s="55" t="s">
        <v>14</v>
      </c>
      <c r="C15" s="95">
        <f t="shared" ref="C15:D15" si="5">SUM(C16:C19)</f>
        <v>1070000</v>
      </c>
      <c r="D15" s="10">
        <f t="shared" si="5"/>
        <v>1006172</v>
      </c>
      <c r="E15" s="96">
        <f>SUM(E16:E19)</f>
        <v>-63828</v>
      </c>
      <c r="F15" s="75">
        <f t="shared" ref="F15:H15" si="6">SUM(F16:F19)</f>
        <v>1070000</v>
      </c>
      <c r="G15" s="10">
        <f t="shared" si="6"/>
        <v>1070000</v>
      </c>
      <c r="H15" s="10">
        <f t="shared" si="6"/>
        <v>1070000</v>
      </c>
    </row>
    <row r="16" spans="1:11" x14ac:dyDescent="0.25">
      <c r="A16" s="13" t="s">
        <v>15</v>
      </c>
      <c r="B16" s="16" t="s">
        <v>114</v>
      </c>
      <c r="C16" s="97">
        <v>100000</v>
      </c>
      <c r="D16" s="12">
        <v>87078</v>
      </c>
      <c r="E16" s="98">
        <f t="shared" ref="E16:E19" si="7">SUM(D16-C16)</f>
        <v>-12922</v>
      </c>
      <c r="F16" s="76">
        <v>100000</v>
      </c>
      <c r="G16" s="12">
        <v>100000</v>
      </c>
      <c r="H16" s="12">
        <v>100000</v>
      </c>
    </row>
    <row r="17" spans="1:13" x14ac:dyDescent="0.25">
      <c r="A17" s="13" t="s">
        <v>16</v>
      </c>
      <c r="B17" s="18" t="s">
        <v>17</v>
      </c>
      <c r="C17" s="97">
        <v>50000</v>
      </c>
      <c r="D17" s="12">
        <v>49129</v>
      </c>
      <c r="E17" s="98">
        <f t="shared" si="7"/>
        <v>-871</v>
      </c>
      <c r="F17" s="76">
        <v>50000</v>
      </c>
      <c r="G17" s="12">
        <v>50000</v>
      </c>
      <c r="H17" s="12">
        <v>50000</v>
      </c>
    </row>
    <row r="18" spans="1:13" x14ac:dyDescent="0.25">
      <c r="A18" s="13" t="s">
        <v>18</v>
      </c>
      <c r="B18" s="18" t="s">
        <v>19</v>
      </c>
      <c r="C18" s="97">
        <v>20000</v>
      </c>
      <c r="D18" s="12">
        <v>15470</v>
      </c>
      <c r="E18" s="98">
        <f t="shared" si="7"/>
        <v>-4530</v>
      </c>
      <c r="F18" s="76">
        <v>20000</v>
      </c>
      <c r="G18" s="12">
        <v>20000</v>
      </c>
      <c r="H18" s="12">
        <v>20000</v>
      </c>
    </row>
    <row r="19" spans="1:13" ht="16.5" customHeight="1" x14ac:dyDescent="0.25">
      <c r="A19" s="13" t="s">
        <v>20</v>
      </c>
      <c r="B19" s="18" t="s">
        <v>135</v>
      </c>
      <c r="C19" s="97">
        <v>900000</v>
      </c>
      <c r="D19" s="12">
        <v>854495</v>
      </c>
      <c r="E19" s="98">
        <f t="shared" si="7"/>
        <v>-45505</v>
      </c>
      <c r="F19" s="76">
        <v>900000</v>
      </c>
      <c r="G19" s="12">
        <v>900000</v>
      </c>
      <c r="H19" s="12">
        <v>900000</v>
      </c>
      <c r="M19" s="3" t="s">
        <v>21</v>
      </c>
    </row>
    <row r="20" spans="1:13" ht="16.5" customHeight="1" x14ac:dyDescent="0.25">
      <c r="A20" s="14" t="s">
        <v>22</v>
      </c>
      <c r="B20" s="55" t="s">
        <v>23</v>
      </c>
      <c r="C20" s="95">
        <f t="shared" ref="C20:D20" si="8">SUM(C21)</f>
        <v>18468698</v>
      </c>
      <c r="D20" s="10">
        <f t="shared" si="8"/>
        <v>18470625</v>
      </c>
      <c r="E20" s="96">
        <f>SUM(E21)</f>
        <v>1927</v>
      </c>
      <c r="F20" s="75">
        <f t="shared" ref="F20:H20" si="9">SUM(F21)</f>
        <v>15810230</v>
      </c>
      <c r="G20" s="10">
        <f t="shared" si="9"/>
        <v>16864450</v>
      </c>
      <c r="H20" s="10">
        <f t="shared" si="9"/>
        <v>18024082</v>
      </c>
    </row>
    <row r="21" spans="1:13" x14ac:dyDescent="0.25">
      <c r="A21" s="9" t="s">
        <v>24</v>
      </c>
      <c r="B21" s="16" t="s">
        <v>25</v>
      </c>
      <c r="C21" s="97">
        <f t="shared" ref="C21:D21" si="10">SUM(C22+C48+C50+C49+C55)</f>
        <v>18468698</v>
      </c>
      <c r="D21" s="12">
        <f t="shared" si="10"/>
        <v>18470625</v>
      </c>
      <c r="E21" s="98">
        <f>SUM(E22+E48+E50+E49+E55)</f>
        <v>1927</v>
      </c>
      <c r="F21" s="76">
        <f t="shared" ref="F21:H21" si="11">SUM(F22+F48+F50+F49+F55)</f>
        <v>15810230</v>
      </c>
      <c r="G21" s="12">
        <f t="shared" si="11"/>
        <v>16864450</v>
      </c>
      <c r="H21" s="12">
        <f t="shared" si="11"/>
        <v>18024082</v>
      </c>
    </row>
    <row r="22" spans="1:13" ht="18" customHeight="1" x14ac:dyDescent="0.25">
      <c r="A22" s="9" t="s">
        <v>26</v>
      </c>
      <c r="B22" s="55" t="s">
        <v>27</v>
      </c>
      <c r="C22" s="95">
        <f t="shared" ref="C22:D22" si="12">SUM(C23:C47)</f>
        <v>4305997</v>
      </c>
      <c r="D22" s="10">
        <f t="shared" si="12"/>
        <v>4305997</v>
      </c>
      <c r="E22" s="96">
        <f>SUM(E23:E47)</f>
        <v>0</v>
      </c>
      <c r="F22" s="75">
        <f>SUM(F23:F47)</f>
        <v>4455796</v>
      </c>
      <c r="G22" s="10">
        <f>SUM(G23:G47)</f>
        <v>4455896</v>
      </c>
      <c r="H22" s="10">
        <f>SUM(H23:H47)</f>
        <v>4455996</v>
      </c>
    </row>
    <row r="23" spans="1:13" x14ac:dyDescent="0.25">
      <c r="A23" s="15" t="s">
        <v>28</v>
      </c>
      <c r="B23" s="16" t="s">
        <v>134</v>
      </c>
      <c r="C23" s="99">
        <v>100</v>
      </c>
      <c r="D23" s="17">
        <v>100</v>
      </c>
      <c r="E23" s="98">
        <f t="shared" ref="E23:E47" si="13">SUM(D23-C23)</f>
        <v>0</v>
      </c>
      <c r="F23" s="77">
        <v>100</v>
      </c>
      <c r="G23" s="17">
        <v>100</v>
      </c>
      <c r="H23" s="17">
        <v>100</v>
      </c>
    </row>
    <row r="24" spans="1:13" ht="19.5" customHeight="1" x14ac:dyDescent="0.25">
      <c r="A24" s="15" t="s">
        <v>66</v>
      </c>
      <c r="B24" s="18" t="s">
        <v>64</v>
      </c>
      <c r="C24" s="100">
        <v>9700</v>
      </c>
      <c r="D24" s="19">
        <v>9700</v>
      </c>
      <c r="E24" s="98">
        <f t="shared" si="13"/>
        <v>0</v>
      </c>
      <c r="F24" s="78">
        <v>15600</v>
      </c>
      <c r="G24" s="19">
        <v>15700</v>
      </c>
      <c r="H24" s="19">
        <v>15800</v>
      </c>
    </row>
    <row r="25" spans="1:13" x14ac:dyDescent="0.25">
      <c r="A25" s="15" t="s">
        <v>67</v>
      </c>
      <c r="B25" s="18" t="s">
        <v>29</v>
      </c>
      <c r="C25" s="100">
        <v>8000</v>
      </c>
      <c r="D25" s="19">
        <v>8000</v>
      </c>
      <c r="E25" s="98">
        <f t="shared" si="13"/>
        <v>0</v>
      </c>
      <c r="F25" s="78">
        <v>8000</v>
      </c>
      <c r="G25" s="19">
        <v>8000</v>
      </c>
      <c r="H25" s="19">
        <v>8000</v>
      </c>
    </row>
    <row r="26" spans="1:13" x14ac:dyDescent="0.25">
      <c r="A26" s="15" t="s">
        <v>68</v>
      </c>
      <c r="B26" s="20" t="s">
        <v>30</v>
      </c>
      <c r="C26" s="99">
        <v>172700</v>
      </c>
      <c r="D26" s="17">
        <v>172700</v>
      </c>
      <c r="E26" s="98">
        <f t="shared" si="13"/>
        <v>0</v>
      </c>
      <c r="F26" s="77">
        <v>190500</v>
      </c>
      <c r="G26" s="17">
        <v>190500</v>
      </c>
      <c r="H26" s="17">
        <v>190500</v>
      </c>
    </row>
    <row r="27" spans="1:13" x14ac:dyDescent="0.25">
      <c r="A27" s="15" t="s">
        <v>69</v>
      </c>
      <c r="B27" s="20" t="s">
        <v>31</v>
      </c>
      <c r="C27" s="99">
        <v>651700</v>
      </c>
      <c r="D27" s="17">
        <v>651700</v>
      </c>
      <c r="E27" s="98">
        <f t="shared" si="13"/>
        <v>0</v>
      </c>
      <c r="F27" s="77">
        <v>792100</v>
      </c>
      <c r="G27" s="17">
        <v>792100</v>
      </c>
      <c r="H27" s="17">
        <v>792100</v>
      </c>
    </row>
    <row r="28" spans="1:13" ht="68.25" customHeight="1" x14ac:dyDescent="0.25">
      <c r="A28" s="15" t="s">
        <v>70</v>
      </c>
      <c r="B28" s="16" t="s">
        <v>318</v>
      </c>
      <c r="C28" s="99">
        <v>1527600</v>
      </c>
      <c r="D28" s="17">
        <v>1527600</v>
      </c>
      <c r="E28" s="98">
        <f t="shared" si="13"/>
        <v>0</v>
      </c>
      <c r="F28" s="77">
        <v>1464100</v>
      </c>
      <c r="G28" s="17">
        <v>1464100</v>
      </c>
      <c r="H28" s="17">
        <v>1464100</v>
      </c>
    </row>
    <row r="29" spans="1:13" ht="15.75" customHeight="1" x14ac:dyDescent="0.25">
      <c r="A29" s="15" t="s">
        <v>71</v>
      </c>
      <c r="B29" s="20" t="s">
        <v>65</v>
      </c>
      <c r="C29" s="100">
        <v>300</v>
      </c>
      <c r="D29" s="19">
        <v>300</v>
      </c>
      <c r="E29" s="98">
        <f t="shared" si="13"/>
        <v>0</v>
      </c>
      <c r="F29" s="78">
        <v>9400</v>
      </c>
      <c r="G29" s="19">
        <v>9400</v>
      </c>
      <c r="H29" s="19">
        <v>9400</v>
      </c>
    </row>
    <row r="30" spans="1:13" x14ac:dyDescent="0.25">
      <c r="A30" s="15" t="s">
        <v>72</v>
      </c>
      <c r="B30" s="52" t="s">
        <v>32</v>
      </c>
      <c r="C30" s="100">
        <v>22600</v>
      </c>
      <c r="D30" s="19">
        <v>22600</v>
      </c>
      <c r="E30" s="98">
        <f t="shared" si="13"/>
        <v>0</v>
      </c>
      <c r="F30" s="78">
        <v>16600</v>
      </c>
      <c r="G30" s="19">
        <v>16600</v>
      </c>
      <c r="H30" s="19">
        <v>16600</v>
      </c>
    </row>
    <row r="31" spans="1:13" x14ac:dyDescent="0.25">
      <c r="A31" s="15" t="s">
        <v>73</v>
      </c>
      <c r="B31" s="20" t="s">
        <v>74</v>
      </c>
      <c r="C31" s="99">
        <v>79200</v>
      </c>
      <c r="D31" s="17">
        <v>79200</v>
      </c>
      <c r="E31" s="98">
        <f t="shared" si="13"/>
        <v>0</v>
      </c>
      <c r="F31" s="77">
        <v>79200</v>
      </c>
      <c r="G31" s="77">
        <v>79200</v>
      </c>
      <c r="H31" s="77">
        <v>79200</v>
      </c>
    </row>
    <row r="32" spans="1:13" x14ac:dyDescent="0.25">
      <c r="A32" s="15" t="s">
        <v>75</v>
      </c>
      <c r="B32" s="16" t="s">
        <v>89</v>
      </c>
      <c r="C32" s="100">
        <v>23600</v>
      </c>
      <c r="D32" s="19">
        <v>23600</v>
      </c>
      <c r="E32" s="98">
        <f t="shared" si="13"/>
        <v>0</v>
      </c>
      <c r="F32" s="78">
        <v>23300</v>
      </c>
      <c r="G32" s="78">
        <v>23300</v>
      </c>
      <c r="H32" s="78">
        <v>23300</v>
      </c>
    </row>
    <row r="33" spans="1:12" x14ac:dyDescent="0.25">
      <c r="A33" s="15" t="s">
        <v>76</v>
      </c>
      <c r="B33" s="16" t="s">
        <v>90</v>
      </c>
      <c r="C33" s="100">
        <v>3100</v>
      </c>
      <c r="D33" s="19">
        <v>3100</v>
      </c>
      <c r="E33" s="98">
        <f t="shared" si="13"/>
        <v>0</v>
      </c>
      <c r="F33" s="78">
        <v>4010</v>
      </c>
      <c r="G33" s="78">
        <v>4010</v>
      </c>
      <c r="H33" s="78">
        <v>4010</v>
      </c>
    </row>
    <row r="34" spans="1:12" x14ac:dyDescent="0.25">
      <c r="A34" s="15" t="s">
        <v>77</v>
      </c>
      <c r="B34" s="20" t="s">
        <v>115</v>
      </c>
      <c r="C34" s="99">
        <v>400</v>
      </c>
      <c r="D34" s="17">
        <v>400</v>
      </c>
      <c r="E34" s="98">
        <f t="shared" si="13"/>
        <v>0</v>
      </c>
      <c r="F34" s="77">
        <v>370</v>
      </c>
      <c r="G34" s="77">
        <v>370</v>
      </c>
      <c r="H34" s="77">
        <v>370</v>
      </c>
    </row>
    <row r="35" spans="1:12" ht="31.5" x14ac:dyDescent="0.25">
      <c r="A35" s="15" t="s">
        <v>78</v>
      </c>
      <c r="B35" s="16" t="s">
        <v>33</v>
      </c>
      <c r="C35" s="100">
        <v>2300</v>
      </c>
      <c r="D35" s="19">
        <v>2300</v>
      </c>
      <c r="E35" s="98">
        <f t="shared" si="13"/>
        <v>0</v>
      </c>
      <c r="F35" s="78">
        <v>2300</v>
      </c>
      <c r="G35" s="19">
        <v>2300</v>
      </c>
      <c r="H35" s="19">
        <v>2300</v>
      </c>
    </row>
    <row r="36" spans="1:12" x14ac:dyDescent="0.25">
      <c r="A36" s="15" t="s">
        <v>79</v>
      </c>
      <c r="B36" s="18" t="s">
        <v>34</v>
      </c>
      <c r="C36" s="99">
        <v>38200</v>
      </c>
      <c r="D36" s="17">
        <v>38200</v>
      </c>
      <c r="E36" s="98">
        <f t="shared" si="13"/>
        <v>0</v>
      </c>
      <c r="F36" s="77">
        <v>40800</v>
      </c>
      <c r="G36" s="17">
        <v>40800</v>
      </c>
      <c r="H36" s="17">
        <v>40800</v>
      </c>
    </row>
    <row r="37" spans="1:12" x14ac:dyDescent="0.25">
      <c r="A37" s="15" t="s">
        <v>80</v>
      </c>
      <c r="B37" s="16" t="s">
        <v>35</v>
      </c>
      <c r="C37" s="100">
        <v>849700</v>
      </c>
      <c r="D37" s="19">
        <v>849700</v>
      </c>
      <c r="E37" s="98">
        <f t="shared" si="13"/>
        <v>0</v>
      </c>
      <c r="F37" s="78">
        <v>905000</v>
      </c>
      <c r="G37" s="19">
        <v>905000</v>
      </c>
      <c r="H37" s="19">
        <v>905000</v>
      </c>
    </row>
    <row r="38" spans="1:12" x14ac:dyDescent="0.25">
      <c r="A38" s="15" t="s">
        <v>81</v>
      </c>
      <c r="B38" s="52" t="s">
        <v>36</v>
      </c>
      <c r="C38" s="100">
        <v>400</v>
      </c>
      <c r="D38" s="19">
        <v>400</v>
      </c>
      <c r="E38" s="98">
        <f t="shared" si="13"/>
        <v>0</v>
      </c>
      <c r="F38" s="78">
        <v>800</v>
      </c>
      <c r="G38" s="19">
        <v>800</v>
      </c>
      <c r="H38" s="19">
        <v>800</v>
      </c>
    </row>
    <row r="39" spans="1:12" ht="51" customHeight="1" x14ac:dyDescent="0.25">
      <c r="A39" s="15" t="s">
        <v>82</v>
      </c>
      <c r="B39" s="52" t="s">
        <v>216</v>
      </c>
      <c r="C39" s="100">
        <v>204530</v>
      </c>
      <c r="D39" s="19">
        <v>204530</v>
      </c>
      <c r="E39" s="98">
        <f t="shared" si="13"/>
        <v>0</v>
      </c>
      <c r="F39" s="78">
        <v>197960</v>
      </c>
      <c r="G39" s="78">
        <v>197960</v>
      </c>
      <c r="H39" s="78">
        <v>197960</v>
      </c>
    </row>
    <row r="40" spans="1:12" ht="51.75" customHeight="1" x14ac:dyDescent="0.25">
      <c r="A40" s="15" t="s">
        <v>83</v>
      </c>
      <c r="B40" s="52" t="s">
        <v>217</v>
      </c>
      <c r="C40" s="100">
        <v>59080</v>
      </c>
      <c r="D40" s="19">
        <v>59080</v>
      </c>
      <c r="E40" s="98">
        <f t="shared" si="13"/>
        <v>0</v>
      </c>
      <c r="F40" s="78">
        <v>57460</v>
      </c>
      <c r="G40" s="78">
        <v>57460</v>
      </c>
      <c r="H40" s="78">
        <v>57460</v>
      </c>
      <c r="L40" s="3" t="s">
        <v>42</v>
      </c>
    </row>
    <row r="41" spans="1:12" x14ac:dyDescent="0.25">
      <c r="A41" s="15" t="s">
        <v>84</v>
      </c>
      <c r="B41" s="16" t="s">
        <v>144</v>
      </c>
      <c r="C41" s="100">
        <v>337900</v>
      </c>
      <c r="D41" s="19">
        <v>337900</v>
      </c>
      <c r="E41" s="98">
        <f t="shared" si="13"/>
        <v>0</v>
      </c>
      <c r="F41" s="78">
        <v>339700</v>
      </c>
      <c r="G41" s="78">
        <v>339700</v>
      </c>
      <c r="H41" s="78">
        <v>339700</v>
      </c>
    </row>
    <row r="42" spans="1:12" ht="31.5" x14ac:dyDescent="0.25">
      <c r="A42" s="15" t="s">
        <v>85</v>
      </c>
      <c r="B42" s="16" t="s">
        <v>87</v>
      </c>
      <c r="C42" s="99">
        <v>203000</v>
      </c>
      <c r="D42" s="17">
        <v>203000</v>
      </c>
      <c r="E42" s="98">
        <f t="shared" si="13"/>
        <v>0</v>
      </c>
      <c r="F42" s="77">
        <v>203000</v>
      </c>
      <c r="G42" s="77">
        <v>203000</v>
      </c>
      <c r="H42" s="77">
        <v>203000</v>
      </c>
    </row>
    <row r="43" spans="1:12" ht="33" customHeight="1" x14ac:dyDescent="0.25">
      <c r="A43" s="15" t="s">
        <v>86</v>
      </c>
      <c r="B43" s="16" t="s">
        <v>116</v>
      </c>
      <c r="C43" s="99">
        <v>9648</v>
      </c>
      <c r="D43" s="17">
        <v>9648</v>
      </c>
      <c r="E43" s="98">
        <f t="shared" si="13"/>
        <v>0</v>
      </c>
      <c r="F43" s="77">
        <v>5928</v>
      </c>
      <c r="G43" s="77">
        <v>5928</v>
      </c>
      <c r="H43" s="77">
        <v>5928</v>
      </c>
    </row>
    <row r="44" spans="1:12" ht="39.75" customHeight="1" x14ac:dyDescent="0.25">
      <c r="A44" s="15" t="s">
        <v>88</v>
      </c>
      <c r="B44" s="16" t="s">
        <v>201</v>
      </c>
      <c r="C44" s="99">
        <v>21948</v>
      </c>
      <c r="D44" s="17">
        <v>21948</v>
      </c>
      <c r="E44" s="98">
        <f t="shared" si="13"/>
        <v>0</v>
      </c>
      <c r="F44" s="77">
        <v>21948</v>
      </c>
      <c r="G44" s="17">
        <v>21948</v>
      </c>
      <c r="H44" s="17">
        <v>21948</v>
      </c>
    </row>
    <row r="45" spans="1:12" ht="25.5" customHeight="1" x14ac:dyDescent="0.25">
      <c r="A45" s="15" t="s">
        <v>171</v>
      </c>
      <c r="B45" s="20" t="s">
        <v>37</v>
      </c>
      <c r="C45" s="99">
        <v>15100</v>
      </c>
      <c r="D45" s="17">
        <v>15100</v>
      </c>
      <c r="E45" s="98">
        <f t="shared" si="13"/>
        <v>0</v>
      </c>
      <c r="F45" s="77">
        <v>15100</v>
      </c>
      <c r="G45" s="77">
        <v>15100</v>
      </c>
      <c r="H45" s="77">
        <v>15100</v>
      </c>
    </row>
    <row r="46" spans="1:12" ht="36.75" customHeight="1" x14ac:dyDescent="0.25">
      <c r="A46" s="15" t="s">
        <v>209</v>
      </c>
      <c r="B46" s="20" t="s">
        <v>218</v>
      </c>
      <c r="C46" s="99">
        <v>27691</v>
      </c>
      <c r="D46" s="17">
        <v>27691</v>
      </c>
      <c r="E46" s="98">
        <f t="shared" si="13"/>
        <v>0</v>
      </c>
      <c r="F46" s="77">
        <v>27020</v>
      </c>
      <c r="G46" s="17">
        <v>27020</v>
      </c>
      <c r="H46" s="17">
        <v>27020</v>
      </c>
    </row>
    <row r="47" spans="1:12" ht="53.25" customHeight="1" x14ac:dyDescent="0.25">
      <c r="A47" s="15" t="s">
        <v>240</v>
      </c>
      <c r="B47" s="20" t="s">
        <v>241</v>
      </c>
      <c r="C47" s="99">
        <v>37500</v>
      </c>
      <c r="D47" s="17">
        <v>37500</v>
      </c>
      <c r="E47" s="98">
        <f t="shared" si="13"/>
        <v>0</v>
      </c>
      <c r="F47" s="77">
        <v>35500</v>
      </c>
      <c r="G47" s="17">
        <v>35500</v>
      </c>
      <c r="H47" s="17">
        <v>35500</v>
      </c>
    </row>
    <row r="48" spans="1:12" ht="18.75" customHeight="1" x14ac:dyDescent="0.25">
      <c r="A48" s="9" t="s">
        <v>38</v>
      </c>
      <c r="B48" s="55" t="s">
        <v>117</v>
      </c>
      <c r="C48" s="95">
        <v>9558200</v>
      </c>
      <c r="D48" s="10">
        <v>9558200</v>
      </c>
      <c r="E48" s="126">
        <f t="shared" ref="E48:E52" si="14">SUM(D48-C48)</f>
        <v>0</v>
      </c>
      <c r="F48" s="75">
        <v>10541200</v>
      </c>
      <c r="G48" s="10">
        <v>11595320</v>
      </c>
      <c r="H48" s="10">
        <v>12754852</v>
      </c>
    </row>
    <row r="49" spans="1:11" ht="51" customHeight="1" x14ac:dyDescent="0.25">
      <c r="A49" s="21" t="s">
        <v>39</v>
      </c>
      <c r="B49" s="22" t="s">
        <v>40</v>
      </c>
      <c r="C49" s="101">
        <v>40800</v>
      </c>
      <c r="D49" s="23">
        <v>40800</v>
      </c>
      <c r="E49" s="126">
        <f t="shared" si="14"/>
        <v>0</v>
      </c>
      <c r="F49" s="79">
        <v>0</v>
      </c>
      <c r="G49" s="23">
        <v>0</v>
      </c>
      <c r="H49" s="23">
        <v>0</v>
      </c>
    </row>
    <row r="50" spans="1:11" ht="21" customHeight="1" x14ac:dyDescent="0.25">
      <c r="A50" s="21" t="s">
        <v>41</v>
      </c>
      <c r="B50" s="55" t="s">
        <v>91</v>
      </c>
      <c r="C50" s="101">
        <f t="shared" ref="C50:D50" si="15">SUM(C51:C54)</f>
        <v>2282400</v>
      </c>
      <c r="D50" s="23">
        <f t="shared" si="15"/>
        <v>2277711</v>
      </c>
      <c r="E50" s="126">
        <f t="shared" si="14"/>
        <v>-4689</v>
      </c>
      <c r="F50" s="79">
        <f t="shared" ref="F50:H50" si="16">SUM(F51:F54)</f>
        <v>0</v>
      </c>
      <c r="G50" s="23">
        <f t="shared" si="16"/>
        <v>0</v>
      </c>
      <c r="H50" s="23">
        <f t="shared" si="16"/>
        <v>0</v>
      </c>
      <c r="J50" s="3" t="s">
        <v>42</v>
      </c>
    </row>
    <row r="51" spans="1:11" ht="23.25" customHeight="1" x14ac:dyDescent="0.25">
      <c r="A51" s="8" t="s">
        <v>92</v>
      </c>
      <c r="B51" s="25" t="s">
        <v>279</v>
      </c>
      <c r="C51" s="102">
        <v>100000</v>
      </c>
      <c r="D51" s="26">
        <v>100000</v>
      </c>
      <c r="E51" s="125">
        <f t="shared" si="14"/>
        <v>0</v>
      </c>
      <c r="F51" s="80">
        <v>0</v>
      </c>
      <c r="G51" s="26">
        <v>0</v>
      </c>
      <c r="H51" s="26">
        <v>0</v>
      </c>
    </row>
    <row r="52" spans="1:11" ht="33" customHeight="1" x14ac:dyDescent="0.25">
      <c r="A52" s="8" t="s">
        <v>142</v>
      </c>
      <c r="B52" s="25" t="s">
        <v>278</v>
      </c>
      <c r="C52" s="102">
        <v>2182400</v>
      </c>
      <c r="D52" s="26">
        <v>2177711</v>
      </c>
      <c r="E52" s="125">
        <f t="shared" si="14"/>
        <v>-4689</v>
      </c>
      <c r="F52" s="80"/>
      <c r="G52" s="26"/>
      <c r="H52" s="26"/>
    </row>
    <row r="53" spans="1:11" ht="20.25" hidden="1" customHeight="1" x14ac:dyDescent="0.25">
      <c r="A53" s="8" t="s">
        <v>92</v>
      </c>
      <c r="B53" s="25" t="s">
        <v>158</v>
      </c>
      <c r="C53" s="102">
        <v>0</v>
      </c>
      <c r="D53" s="26">
        <v>0</v>
      </c>
      <c r="E53" s="103">
        <v>0</v>
      </c>
      <c r="F53" s="80">
        <v>0</v>
      </c>
      <c r="G53" s="26">
        <v>0</v>
      </c>
      <c r="H53" s="26">
        <v>0</v>
      </c>
    </row>
    <row r="54" spans="1:11" ht="35.25" hidden="1" customHeight="1" x14ac:dyDescent="0.25">
      <c r="A54" s="13"/>
      <c r="B54" s="56"/>
      <c r="C54" s="104"/>
      <c r="D54" s="27"/>
      <c r="E54" s="127"/>
      <c r="F54" s="81"/>
      <c r="G54" s="27"/>
      <c r="H54" s="27"/>
    </row>
    <row r="55" spans="1:11" ht="18" customHeight="1" x14ac:dyDescent="0.25">
      <c r="A55" s="9" t="s">
        <v>151</v>
      </c>
      <c r="B55" s="57" t="s">
        <v>43</v>
      </c>
      <c r="C55" s="106">
        <f t="shared" ref="C55:D55" si="17">SUM(C56:C87)</f>
        <v>2281301</v>
      </c>
      <c r="D55" s="28">
        <f t="shared" si="17"/>
        <v>2287917</v>
      </c>
      <c r="E55" s="128">
        <f>SUM(E56:E87)</f>
        <v>6616</v>
      </c>
      <c r="F55" s="82">
        <f t="shared" ref="F55:H55" si="18">SUM(F56:F87)</f>
        <v>813234</v>
      </c>
      <c r="G55" s="28">
        <f t="shared" si="18"/>
        <v>813234</v>
      </c>
      <c r="H55" s="28">
        <f t="shared" si="18"/>
        <v>813234</v>
      </c>
    </row>
    <row r="56" spans="1:11" ht="64.5" customHeight="1" x14ac:dyDescent="0.25">
      <c r="A56" s="13" t="s">
        <v>152</v>
      </c>
      <c r="B56" s="58" t="s">
        <v>242</v>
      </c>
      <c r="C56" s="104">
        <v>6064</v>
      </c>
      <c r="D56" s="27">
        <v>6064</v>
      </c>
      <c r="E56" s="98">
        <v>0</v>
      </c>
      <c r="F56" s="81"/>
      <c r="G56" s="27"/>
      <c r="H56" s="27"/>
    </row>
    <row r="57" spans="1:11" ht="18.75" customHeight="1" x14ac:dyDescent="0.25">
      <c r="A57" s="13" t="s">
        <v>153</v>
      </c>
      <c r="B57" s="58" t="s">
        <v>136</v>
      </c>
      <c r="C57" s="104">
        <v>48000</v>
      </c>
      <c r="D57" s="27">
        <v>48000</v>
      </c>
      <c r="E57" s="98">
        <f t="shared" ref="E57:E87" si="19">SUM(D57-C57)</f>
        <v>0</v>
      </c>
      <c r="F57" s="81">
        <v>48000</v>
      </c>
      <c r="G57" s="81">
        <v>48000</v>
      </c>
      <c r="H57" s="81">
        <v>48000</v>
      </c>
    </row>
    <row r="58" spans="1:11" ht="44.25" customHeight="1" x14ac:dyDescent="0.25">
      <c r="A58" s="13" t="s">
        <v>169</v>
      </c>
      <c r="B58" s="58" t="s">
        <v>319</v>
      </c>
      <c r="C58" s="104">
        <v>76802</v>
      </c>
      <c r="D58" s="27">
        <v>76802</v>
      </c>
      <c r="E58" s="98">
        <f t="shared" si="19"/>
        <v>0</v>
      </c>
      <c r="F58" s="81">
        <v>81488</v>
      </c>
      <c r="G58" s="81">
        <v>81488</v>
      </c>
      <c r="H58" s="81">
        <v>81488</v>
      </c>
    </row>
    <row r="59" spans="1:11" ht="19.5" customHeight="1" x14ac:dyDescent="0.25">
      <c r="A59" s="13" t="s">
        <v>203</v>
      </c>
      <c r="B59" s="58" t="s">
        <v>143</v>
      </c>
      <c r="C59" s="104">
        <v>139100</v>
      </c>
      <c r="D59" s="27">
        <v>139100</v>
      </c>
      <c r="E59" s="98">
        <f t="shared" si="19"/>
        <v>0</v>
      </c>
      <c r="F59" s="81">
        <v>162600</v>
      </c>
      <c r="G59" s="81">
        <v>162600</v>
      </c>
      <c r="H59" s="81">
        <v>162600</v>
      </c>
    </row>
    <row r="60" spans="1:11" ht="19.5" customHeight="1" x14ac:dyDescent="0.25">
      <c r="A60" s="13" t="s">
        <v>154</v>
      </c>
      <c r="B60" s="58" t="s">
        <v>309</v>
      </c>
      <c r="C60" s="104">
        <v>27564</v>
      </c>
      <c r="D60" s="27">
        <v>27564</v>
      </c>
      <c r="E60" s="98">
        <f t="shared" si="19"/>
        <v>0</v>
      </c>
      <c r="F60" s="81">
        <v>26912</v>
      </c>
      <c r="G60" s="81">
        <v>26912</v>
      </c>
      <c r="H60" s="81">
        <v>26912</v>
      </c>
    </row>
    <row r="61" spans="1:11" ht="51.75" customHeight="1" x14ac:dyDescent="0.25">
      <c r="A61" s="13" t="s">
        <v>155</v>
      </c>
      <c r="B61" s="59" t="s">
        <v>322</v>
      </c>
      <c r="C61" s="99">
        <v>58059</v>
      </c>
      <c r="D61" s="17">
        <v>58059</v>
      </c>
      <c r="E61" s="98">
        <f t="shared" si="19"/>
        <v>0</v>
      </c>
      <c r="F61" s="77">
        <v>55007</v>
      </c>
      <c r="G61" s="77">
        <v>55007</v>
      </c>
      <c r="H61" s="77">
        <v>55007</v>
      </c>
    </row>
    <row r="62" spans="1:11" ht="47.25" customHeight="1" x14ac:dyDescent="0.25">
      <c r="A62" s="13" t="s">
        <v>170</v>
      </c>
      <c r="B62" s="58" t="s">
        <v>317</v>
      </c>
      <c r="C62" s="107">
        <v>108314</v>
      </c>
      <c r="D62" s="46">
        <v>121575</v>
      </c>
      <c r="E62" s="125">
        <f t="shared" si="19"/>
        <v>13261</v>
      </c>
      <c r="F62" s="77">
        <v>116943</v>
      </c>
      <c r="G62" s="77">
        <v>116943</v>
      </c>
      <c r="H62" s="77">
        <v>116943</v>
      </c>
    </row>
    <row r="63" spans="1:11" ht="43.5" customHeight="1" x14ac:dyDescent="0.25">
      <c r="A63" s="13" t="s">
        <v>156</v>
      </c>
      <c r="B63" s="58" t="s">
        <v>212</v>
      </c>
      <c r="C63" s="99">
        <v>12500</v>
      </c>
      <c r="D63" s="17">
        <v>12500</v>
      </c>
      <c r="E63" s="98">
        <f t="shared" si="19"/>
        <v>0</v>
      </c>
      <c r="F63" s="77">
        <v>13900</v>
      </c>
      <c r="G63" s="77">
        <v>13900</v>
      </c>
      <c r="H63" s="77">
        <v>13900</v>
      </c>
      <c r="K63" s="5"/>
    </row>
    <row r="64" spans="1:11" ht="62.25" customHeight="1" x14ac:dyDescent="0.25">
      <c r="A64" s="13" t="s">
        <v>157</v>
      </c>
      <c r="B64" s="60" t="s">
        <v>321</v>
      </c>
      <c r="C64" s="99">
        <v>36528</v>
      </c>
      <c r="D64" s="17">
        <v>36828</v>
      </c>
      <c r="E64" s="98">
        <f t="shared" si="19"/>
        <v>300</v>
      </c>
      <c r="F64" s="77">
        <v>37312</v>
      </c>
      <c r="G64" s="77">
        <v>37312</v>
      </c>
      <c r="H64" s="77">
        <v>37312</v>
      </c>
    </row>
    <row r="65" spans="1:8" ht="51.75" customHeight="1" x14ac:dyDescent="0.25">
      <c r="A65" s="13" t="s">
        <v>205</v>
      </c>
      <c r="B65" s="60" t="s">
        <v>202</v>
      </c>
      <c r="C65" s="99">
        <v>3976</v>
      </c>
      <c r="D65" s="17">
        <v>3976</v>
      </c>
      <c r="E65" s="98">
        <f t="shared" si="19"/>
        <v>0</v>
      </c>
      <c r="F65" s="77"/>
      <c r="G65" s="17"/>
      <c r="H65" s="17" t="s">
        <v>320</v>
      </c>
    </row>
    <row r="66" spans="1:8" ht="45" customHeight="1" x14ac:dyDescent="0.25">
      <c r="A66" s="13" t="s">
        <v>206</v>
      </c>
      <c r="B66" s="60" t="s">
        <v>336</v>
      </c>
      <c r="C66" s="99">
        <v>14570</v>
      </c>
      <c r="D66" s="17">
        <v>14570</v>
      </c>
      <c r="E66" s="98">
        <f t="shared" si="19"/>
        <v>0</v>
      </c>
      <c r="F66" s="77">
        <v>14354</v>
      </c>
      <c r="G66" s="17">
        <v>14354</v>
      </c>
      <c r="H66" s="17">
        <v>14354</v>
      </c>
    </row>
    <row r="67" spans="1:8" ht="45" customHeight="1" x14ac:dyDescent="0.25">
      <c r="A67" s="45" t="s">
        <v>207</v>
      </c>
      <c r="B67" s="60" t="s">
        <v>213</v>
      </c>
      <c r="C67" s="107">
        <v>64847</v>
      </c>
      <c r="D67" s="46">
        <v>64847</v>
      </c>
      <c r="E67" s="98">
        <f t="shared" si="19"/>
        <v>0</v>
      </c>
      <c r="F67" s="83"/>
      <c r="G67" s="46"/>
      <c r="H67" s="46"/>
    </row>
    <row r="68" spans="1:8" ht="29.25" customHeight="1" x14ac:dyDescent="0.25">
      <c r="A68" s="45" t="s">
        <v>208</v>
      </c>
      <c r="B68" s="60" t="s">
        <v>214</v>
      </c>
      <c r="C68" s="107">
        <v>15919</v>
      </c>
      <c r="D68" s="46">
        <v>15919</v>
      </c>
      <c r="E68" s="98">
        <f t="shared" si="19"/>
        <v>0</v>
      </c>
      <c r="F68" s="83">
        <v>24419</v>
      </c>
      <c r="G68" s="83">
        <v>24419</v>
      </c>
      <c r="H68" s="83">
        <v>24419</v>
      </c>
    </row>
    <row r="69" spans="1:8" ht="45" customHeight="1" x14ac:dyDescent="0.25">
      <c r="A69" s="45" t="s">
        <v>219</v>
      </c>
      <c r="B69" s="60" t="s">
        <v>221</v>
      </c>
      <c r="C69" s="107">
        <v>4834</v>
      </c>
      <c r="D69" s="46">
        <v>4834</v>
      </c>
      <c r="E69" s="98">
        <f t="shared" si="19"/>
        <v>0</v>
      </c>
      <c r="F69" s="83"/>
      <c r="G69" s="46"/>
      <c r="H69" s="46"/>
    </row>
    <row r="70" spans="1:8" ht="45" customHeight="1" x14ac:dyDescent="0.25">
      <c r="A70" s="45" t="s">
        <v>220</v>
      </c>
      <c r="B70" s="60" t="s">
        <v>222</v>
      </c>
      <c r="C70" s="107">
        <v>5234</v>
      </c>
      <c r="D70" s="46">
        <v>5234</v>
      </c>
      <c r="E70" s="98">
        <f t="shared" si="19"/>
        <v>0</v>
      </c>
      <c r="F70" s="83"/>
      <c r="G70" s="46"/>
      <c r="H70" s="46"/>
    </row>
    <row r="71" spans="1:8" ht="55.5" customHeight="1" x14ac:dyDescent="0.25">
      <c r="A71" s="45" t="s">
        <v>231</v>
      </c>
      <c r="B71" s="60" t="s">
        <v>233</v>
      </c>
      <c r="C71" s="108">
        <v>2160</v>
      </c>
      <c r="D71" s="47">
        <v>2160</v>
      </c>
      <c r="E71" s="98">
        <f t="shared" si="19"/>
        <v>0</v>
      </c>
      <c r="F71" s="84"/>
      <c r="G71" s="47"/>
      <c r="H71" s="47"/>
    </row>
    <row r="72" spans="1:8" ht="45" customHeight="1" x14ac:dyDescent="0.25">
      <c r="A72" s="45" t="s">
        <v>232</v>
      </c>
      <c r="B72" s="60" t="s">
        <v>243</v>
      </c>
      <c r="C72" s="108">
        <v>31276</v>
      </c>
      <c r="D72" s="47">
        <v>31276</v>
      </c>
      <c r="E72" s="98">
        <f t="shared" si="19"/>
        <v>0</v>
      </c>
      <c r="F72" s="84">
        <v>37299</v>
      </c>
      <c r="G72" s="47">
        <v>37299</v>
      </c>
      <c r="H72" s="47">
        <v>37299</v>
      </c>
    </row>
    <row r="73" spans="1:8" ht="110.25" customHeight="1" x14ac:dyDescent="0.25">
      <c r="A73" s="45" t="s">
        <v>244</v>
      </c>
      <c r="B73" s="60" t="s">
        <v>305</v>
      </c>
      <c r="C73" s="108">
        <v>12178</v>
      </c>
      <c r="D73" s="47">
        <v>12178</v>
      </c>
      <c r="E73" s="98">
        <f t="shared" si="19"/>
        <v>0</v>
      </c>
      <c r="F73" s="84"/>
      <c r="G73" s="47"/>
      <c r="H73" s="47"/>
    </row>
    <row r="74" spans="1:8" ht="96.75" customHeight="1" x14ac:dyDescent="0.25">
      <c r="A74" s="45" t="s">
        <v>245</v>
      </c>
      <c r="B74" s="60" t="s">
        <v>277</v>
      </c>
      <c r="C74" s="109">
        <v>77</v>
      </c>
      <c r="D74" s="42">
        <v>424</v>
      </c>
      <c r="E74" s="98">
        <f t="shared" si="19"/>
        <v>347</v>
      </c>
      <c r="F74" s="85"/>
      <c r="G74" s="42"/>
      <c r="H74" s="42"/>
    </row>
    <row r="75" spans="1:8" ht="120" customHeight="1" x14ac:dyDescent="0.25">
      <c r="A75" s="45" t="s">
        <v>246</v>
      </c>
      <c r="B75" s="60" t="s">
        <v>306</v>
      </c>
      <c r="C75" s="109">
        <v>3086</v>
      </c>
      <c r="D75" s="42">
        <v>3086</v>
      </c>
      <c r="E75" s="98">
        <f t="shared" si="19"/>
        <v>0</v>
      </c>
      <c r="F75" s="85"/>
      <c r="G75" s="42"/>
      <c r="H75" s="42"/>
    </row>
    <row r="76" spans="1:8" ht="48.75" customHeight="1" x14ac:dyDescent="0.25">
      <c r="A76" s="45" t="s">
        <v>247</v>
      </c>
      <c r="B76" s="60" t="s">
        <v>250</v>
      </c>
      <c r="C76" s="99">
        <v>19903</v>
      </c>
      <c r="D76" s="17">
        <v>19903</v>
      </c>
      <c r="E76" s="98">
        <f t="shared" si="19"/>
        <v>0</v>
      </c>
      <c r="F76" s="77"/>
      <c r="G76" s="17"/>
      <c r="H76" s="17"/>
    </row>
    <row r="77" spans="1:8" ht="35.25" customHeight="1" x14ac:dyDescent="0.25">
      <c r="A77" s="45" t="s">
        <v>248</v>
      </c>
      <c r="B77" s="60" t="s">
        <v>284</v>
      </c>
      <c r="C77" s="99">
        <v>25277</v>
      </c>
      <c r="D77" s="17">
        <v>17985</v>
      </c>
      <c r="E77" s="98">
        <f t="shared" si="19"/>
        <v>-7292</v>
      </c>
      <c r="F77" s="77"/>
      <c r="G77" s="17"/>
      <c r="H77" s="17"/>
    </row>
    <row r="78" spans="1:8" ht="60" customHeight="1" x14ac:dyDescent="0.25">
      <c r="A78" s="45" t="s">
        <v>249</v>
      </c>
      <c r="B78" s="60" t="s">
        <v>285</v>
      </c>
      <c r="C78" s="99">
        <v>2047</v>
      </c>
      <c r="D78" s="17">
        <v>2047</v>
      </c>
      <c r="E78" s="98">
        <f t="shared" si="19"/>
        <v>0</v>
      </c>
      <c r="F78" s="77"/>
      <c r="G78" s="17"/>
      <c r="H78" s="17"/>
    </row>
    <row r="79" spans="1:8" ht="48" customHeight="1" x14ac:dyDescent="0.25">
      <c r="A79" s="45" t="s">
        <v>280</v>
      </c>
      <c r="B79" s="60" t="s">
        <v>316</v>
      </c>
      <c r="C79" s="109">
        <v>104300</v>
      </c>
      <c r="D79" s="42">
        <v>104300</v>
      </c>
      <c r="E79" s="98">
        <f t="shared" si="19"/>
        <v>0</v>
      </c>
      <c r="F79" s="85">
        <v>35000</v>
      </c>
      <c r="G79" s="42">
        <v>35000</v>
      </c>
      <c r="H79" s="42">
        <v>35000</v>
      </c>
    </row>
    <row r="80" spans="1:8" ht="48.75" customHeight="1" x14ac:dyDescent="0.25">
      <c r="A80" s="45" t="s">
        <v>283</v>
      </c>
      <c r="B80" s="60" t="s">
        <v>286</v>
      </c>
      <c r="C80" s="109">
        <v>2850</v>
      </c>
      <c r="D80" s="42">
        <v>2850</v>
      </c>
      <c r="E80" s="98">
        <f t="shared" si="19"/>
        <v>0</v>
      </c>
      <c r="F80" s="85"/>
      <c r="G80" s="42"/>
      <c r="H80" s="42"/>
    </row>
    <row r="81" spans="1:26" ht="54.75" customHeight="1" x14ac:dyDescent="0.25">
      <c r="A81" s="45" t="s">
        <v>301</v>
      </c>
      <c r="B81" s="60" t="s">
        <v>297</v>
      </c>
      <c r="C81" s="109">
        <v>157300</v>
      </c>
      <c r="D81" s="42">
        <v>157300</v>
      </c>
      <c r="E81" s="98">
        <f t="shared" si="19"/>
        <v>0</v>
      </c>
      <c r="F81" s="85"/>
      <c r="G81" s="42"/>
      <c r="H81" s="42"/>
    </row>
    <row r="82" spans="1:26" ht="44.25" customHeight="1" x14ac:dyDescent="0.25">
      <c r="A82" s="45" t="s">
        <v>302</v>
      </c>
      <c r="B82" s="60" t="s">
        <v>298</v>
      </c>
      <c r="C82" s="109">
        <v>527644</v>
      </c>
      <c r="D82" s="42">
        <v>527644</v>
      </c>
      <c r="E82" s="98">
        <f t="shared" si="19"/>
        <v>0</v>
      </c>
      <c r="F82" s="85"/>
      <c r="G82" s="42"/>
      <c r="H82" s="42"/>
    </row>
    <row r="83" spans="1:26" ht="66" customHeight="1" x14ac:dyDescent="0.25">
      <c r="A83" s="45" t="s">
        <v>303</v>
      </c>
      <c r="B83" s="60" t="s">
        <v>299</v>
      </c>
      <c r="C83" s="109">
        <v>23000</v>
      </c>
      <c r="D83" s="42">
        <v>23000</v>
      </c>
      <c r="E83" s="98">
        <f t="shared" si="19"/>
        <v>0</v>
      </c>
      <c r="F83" s="85"/>
      <c r="G83" s="42"/>
      <c r="H83" s="42"/>
    </row>
    <row r="84" spans="1:26" ht="42" customHeight="1" x14ac:dyDescent="0.25">
      <c r="A84" s="45" t="s">
        <v>304</v>
      </c>
      <c r="B84" s="60" t="s">
        <v>300</v>
      </c>
      <c r="C84" s="109">
        <v>1500</v>
      </c>
      <c r="D84" s="42">
        <v>1500</v>
      </c>
      <c r="E84" s="98">
        <f t="shared" si="19"/>
        <v>0</v>
      </c>
      <c r="F84" s="85"/>
      <c r="G84" s="42"/>
      <c r="H84" s="42"/>
    </row>
    <row r="85" spans="1:26" ht="54" customHeight="1" x14ac:dyDescent="0.25">
      <c r="A85" s="45" t="s">
        <v>307</v>
      </c>
      <c r="B85" s="60" t="s">
        <v>308</v>
      </c>
      <c r="C85" s="109">
        <v>84700</v>
      </c>
      <c r="D85" s="42">
        <v>84700</v>
      </c>
      <c r="E85" s="98">
        <f t="shared" si="19"/>
        <v>0</v>
      </c>
      <c r="F85" s="85"/>
      <c r="G85" s="42"/>
      <c r="H85" s="42"/>
    </row>
    <row r="86" spans="1:26" ht="54" customHeight="1" x14ac:dyDescent="0.25">
      <c r="A86" s="45" t="s">
        <v>310</v>
      </c>
      <c r="B86" s="61" t="s">
        <v>311</v>
      </c>
      <c r="C86" s="109">
        <v>661692</v>
      </c>
      <c r="D86" s="42">
        <v>661692</v>
      </c>
      <c r="E86" s="98">
        <f t="shared" si="19"/>
        <v>0</v>
      </c>
      <c r="F86" s="85"/>
      <c r="G86" s="42"/>
      <c r="H86" s="42"/>
    </row>
    <row r="87" spans="1:26" ht="67.5" customHeight="1" x14ac:dyDescent="0.25">
      <c r="A87" s="45" t="s">
        <v>329</v>
      </c>
      <c r="B87" s="61" t="s">
        <v>337</v>
      </c>
      <c r="C87" s="109">
        <v>0</v>
      </c>
      <c r="D87" s="42">
        <v>0</v>
      </c>
      <c r="E87" s="98">
        <f t="shared" si="19"/>
        <v>0</v>
      </c>
      <c r="F87" s="85">
        <v>160000</v>
      </c>
      <c r="G87" s="42">
        <v>160000</v>
      </c>
      <c r="H87" s="42">
        <v>160000</v>
      </c>
    </row>
    <row r="88" spans="1:26" s="5" customFormat="1" ht="15.75" customHeight="1" x14ac:dyDescent="0.25">
      <c r="A88" s="9" t="s">
        <v>119</v>
      </c>
      <c r="B88" s="62" t="s">
        <v>44</v>
      </c>
      <c r="C88" s="95">
        <f t="shared" ref="C88:D88" si="20">SUM(C89:C91)</f>
        <v>184371</v>
      </c>
      <c r="D88" s="10">
        <f t="shared" si="20"/>
        <v>179163</v>
      </c>
      <c r="E88" s="96">
        <f>SUM(E89:E91)</f>
        <v>-5208</v>
      </c>
      <c r="F88" s="75">
        <f t="shared" ref="F88:H88" si="21">SUM(F89:F91)</f>
        <v>138000</v>
      </c>
      <c r="G88" s="10">
        <f t="shared" si="21"/>
        <v>140000</v>
      </c>
      <c r="H88" s="10">
        <f t="shared" si="21"/>
        <v>140000</v>
      </c>
    </row>
    <row r="89" spans="1:26" x14ac:dyDescent="0.25">
      <c r="A89" s="13" t="s">
        <v>45</v>
      </c>
      <c r="B89" s="20" t="s">
        <v>110</v>
      </c>
      <c r="C89" s="110">
        <v>105831</v>
      </c>
      <c r="D89" s="29">
        <v>106831</v>
      </c>
      <c r="E89" s="98">
        <f t="shared" ref="E89:E91" si="22">SUM(D89-C89)</f>
        <v>1000</v>
      </c>
      <c r="F89" s="86">
        <v>60000</v>
      </c>
      <c r="G89" s="29">
        <v>60000</v>
      </c>
      <c r="H89" s="29">
        <v>60000</v>
      </c>
      <c r="Z89" s="30"/>
    </row>
    <row r="90" spans="1:26" x14ac:dyDescent="0.25">
      <c r="A90" s="13" t="s">
        <v>46</v>
      </c>
      <c r="B90" s="32" t="s">
        <v>47</v>
      </c>
      <c r="C90" s="97">
        <v>78540</v>
      </c>
      <c r="D90" s="12">
        <v>72332</v>
      </c>
      <c r="E90" s="98">
        <f t="shared" si="22"/>
        <v>-6208</v>
      </c>
      <c r="F90" s="76">
        <v>78000</v>
      </c>
      <c r="G90" s="12">
        <v>80000</v>
      </c>
      <c r="H90" s="12">
        <v>80000</v>
      </c>
      <c r="Z90" s="30"/>
    </row>
    <row r="91" spans="1:26" x14ac:dyDescent="0.25">
      <c r="A91" s="13" t="s">
        <v>48</v>
      </c>
      <c r="B91" s="20" t="s">
        <v>49</v>
      </c>
      <c r="C91" s="97">
        <v>0</v>
      </c>
      <c r="D91" s="12">
        <v>0</v>
      </c>
      <c r="E91" s="98">
        <f t="shared" si="22"/>
        <v>0</v>
      </c>
      <c r="F91" s="76"/>
      <c r="G91" s="12"/>
      <c r="H91" s="12"/>
      <c r="Z91" s="30"/>
    </row>
    <row r="92" spans="1:26" x14ac:dyDescent="0.25">
      <c r="A92" s="14" t="s">
        <v>120</v>
      </c>
      <c r="B92" s="63" t="s">
        <v>50</v>
      </c>
      <c r="C92" s="112">
        <f t="shared" ref="C92:D92" si="23">SUM(C93:C95)</f>
        <v>1357424</v>
      </c>
      <c r="D92" s="24">
        <f t="shared" si="23"/>
        <v>1324858</v>
      </c>
      <c r="E92" s="113">
        <f>SUM(E93:E95)</f>
        <v>-32566</v>
      </c>
      <c r="F92" s="87">
        <f t="shared" ref="F92:H92" si="24">SUM(F93:F95)</f>
        <v>1403840</v>
      </c>
      <c r="G92" s="24">
        <f t="shared" si="24"/>
        <v>1519809</v>
      </c>
      <c r="H92" s="24">
        <f t="shared" si="24"/>
        <v>1627063</v>
      </c>
    </row>
    <row r="93" spans="1:26" x14ac:dyDescent="0.25">
      <c r="A93" s="13" t="s">
        <v>51</v>
      </c>
      <c r="B93" s="20" t="s">
        <v>93</v>
      </c>
      <c r="C93" s="97">
        <v>697120</v>
      </c>
      <c r="D93" s="12">
        <v>700207</v>
      </c>
      <c r="E93" s="98">
        <f t="shared" ref="E93:E98" si="25">SUM(D93-C93)</f>
        <v>3087</v>
      </c>
      <c r="F93" s="76">
        <v>689600</v>
      </c>
      <c r="G93" s="12">
        <v>776610</v>
      </c>
      <c r="H93" s="12">
        <v>839001</v>
      </c>
    </row>
    <row r="94" spans="1:26" x14ac:dyDescent="0.25">
      <c r="A94" s="13" t="s">
        <v>52</v>
      </c>
      <c r="B94" s="20" t="s">
        <v>94</v>
      </c>
      <c r="C94" s="97">
        <v>78394</v>
      </c>
      <c r="D94" s="12">
        <v>70537</v>
      </c>
      <c r="E94" s="98">
        <f t="shared" si="25"/>
        <v>-7857</v>
      </c>
      <c r="F94" s="76">
        <v>86000</v>
      </c>
      <c r="G94" s="12">
        <v>87100</v>
      </c>
      <c r="H94" s="12">
        <v>90900</v>
      </c>
    </row>
    <row r="95" spans="1:26" x14ac:dyDescent="0.25">
      <c r="A95" s="13" t="s">
        <v>53</v>
      </c>
      <c r="B95" s="20" t="s">
        <v>54</v>
      </c>
      <c r="C95" s="97">
        <v>581910</v>
      </c>
      <c r="D95" s="12">
        <v>554114</v>
      </c>
      <c r="E95" s="98">
        <f t="shared" si="25"/>
        <v>-27796</v>
      </c>
      <c r="F95" s="76">
        <v>628240</v>
      </c>
      <c r="G95" s="12">
        <v>656099</v>
      </c>
      <c r="H95" s="12">
        <v>697162</v>
      </c>
    </row>
    <row r="96" spans="1:26" x14ac:dyDescent="0.25">
      <c r="A96" s="9" t="s">
        <v>95</v>
      </c>
      <c r="B96" s="62" t="s">
        <v>96</v>
      </c>
      <c r="C96" s="95">
        <v>56395</v>
      </c>
      <c r="D96" s="10">
        <v>61247</v>
      </c>
      <c r="E96" s="96">
        <f t="shared" si="25"/>
        <v>4852</v>
      </c>
      <c r="F96" s="75">
        <v>45709</v>
      </c>
      <c r="G96" s="10">
        <v>45000</v>
      </c>
      <c r="H96" s="10">
        <v>45000</v>
      </c>
    </row>
    <row r="97" spans="1:8" s="5" customFormat="1" x14ac:dyDescent="0.25">
      <c r="A97" s="9" t="s">
        <v>97</v>
      </c>
      <c r="B97" s="62" t="s">
        <v>98</v>
      </c>
      <c r="C97" s="95">
        <v>20000</v>
      </c>
      <c r="D97" s="10">
        <v>30810</v>
      </c>
      <c r="E97" s="96">
        <f t="shared" si="25"/>
        <v>10810</v>
      </c>
      <c r="F97" s="75">
        <v>25000</v>
      </c>
      <c r="G97" s="10">
        <v>25000</v>
      </c>
      <c r="H97" s="10">
        <v>25000</v>
      </c>
    </row>
    <row r="98" spans="1:8" s="5" customFormat="1" x14ac:dyDescent="0.25">
      <c r="A98" s="9" t="s">
        <v>99</v>
      </c>
      <c r="B98" s="62" t="s">
        <v>55</v>
      </c>
      <c r="C98" s="95">
        <v>26995</v>
      </c>
      <c r="D98" s="10">
        <v>33880</v>
      </c>
      <c r="E98" s="96">
        <f t="shared" si="25"/>
        <v>6885</v>
      </c>
      <c r="F98" s="75">
        <v>10000</v>
      </c>
      <c r="G98" s="10">
        <v>10000</v>
      </c>
      <c r="H98" s="10">
        <v>10000</v>
      </c>
    </row>
    <row r="99" spans="1:8" s="5" customFormat="1" x14ac:dyDescent="0.25">
      <c r="A99" s="9" t="s">
        <v>101</v>
      </c>
      <c r="B99" s="62" t="s">
        <v>56</v>
      </c>
      <c r="C99" s="95">
        <f t="shared" ref="C99:D99" si="26">SUM(C100:C101)</f>
        <v>46000</v>
      </c>
      <c r="D99" s="10">
        <f t="shared" si="26"/>
        <v>16128</v>
      </c>
      <c r="E99" s="96">
        <f>SUM(E100:E101)</f>
        <v>-29872</v>
      </c>
      <c r="F99" s="75">
        <f t="shared" ref="F99:H99" si="27">SUM(F100:F101)</f>
        <v>40000</v>
      </c>
      <c r="G99" s="10">
        <f t="shared" si="27"/>
        <v>40000</v>
      </c>
      <c r="H99" s="10">
        <f t="shared" si="27"/>
        <v>40000</v>
      </c>
    </row>
    <row r="100" spans="1:8" x14ac:dyDescent="0.25">
      <c r="A100" s="13" t="s">
        <v>57</v>
      </c>
      <c r="B100" s="18" t="s">
        <v>100</v>
      </c>
      <c r="C100" s="97">
        <v>25000</v>
      </c>
      <c r="D100" s="12">
        <v>15848</v>
      </c>
      <c r="E100" s="98">
        <f t="shared" ref="E100:E110" si="28">SUM(D100-C100)</f>
        <v>-9152</v>
      </c>
      <c r="F100" s="76">
        <v>20000</v>
      </c>
      <c r="G100" s="12">
        <v>20000</v>
      </c>
      <c r="H100" s="12">
        <v>20000</v>
      </c>
    </row>
    <row r="101" spans="1:8" x14ac:dyDescent="0.25">
      <c r="A101" s="13" t="s">
        <v>58</v>
      </c>
      <c r="B101" s="18" t="s">
        <v>59</v>
      </c>
      <c r="C101" s="97">
        <v>21000</v>
      </c>
      <c r="D101" s="12">
        <v>280</v>
      </c>
      <c r="E101" s="98">
        <f t="shared" si="28"/>
        <v>-20720</v>
      </c>
      <c r="F101" s="76">
        <v>20000</v>
      </c>
      <c r="G101" s="12">
        <v>20000</v>
      </c>
      <c r="H101" s="12">
        <v>20000</v>
      </c>
    </row>
    <row r="102" spans="1:8" x14ac:dyDescent="0.25">
      <c r="A102" s="9" t="s">
        <v>102</v>
      </c>
      <c r="B102" s="62" t="s">
        <v>140</v>
      </c>
      <c r="C102" s="95">
        <f t="shared" ref="C102" si="29">SUM(C103:C109)</f>
        <v>1338042</v>
      </c>
      <c r="D102" s="10">
        <v>1517265</v>
      </c>
      <c r="E102" s="96">
        <f t="shared" si="28"/>
        <v>179223</v>
      </c>
      <c r="F102" s="75">
        <f t="shared" ref="F102:H102" si="30">SUM(F103:F109)</f>
        <v>0</v>
      </c>
      <c r="G102" s="10">
        <f t="shared" si="30"/>
        <v>0</v>
      </c>
      <c r="H102" s="10">
        <f t="shared" si="30"/>
        <v>0</v>
      </c>
    </row>
    <row r="103" spans="1:8" ht="31.5" hidden="1" x14ac:dyDescent="0.25">
      <c r="A103" s="13" t="s">
        <v>224</v>
      </c>
      <c r="B103" s="20" t="s">
        <v>289</v>
      </c>
      <c r="C103" s="97">
        <v>42403</v>
      </c>
      <c r="D103" s="12">
        <v>42403</v>
      </c>
      <c r="E103" s="96">
        <f t="shared" si="28"/>
        <v>0</v>
      </c>
      <c r="F103" s="76">
        <v>0</v>
      </c>
      <c r="G103" s="12"/>
      <c r="H103" s="12"/>
    </row>
    <row r="104" spans="1:8" ht="31.5" hidden="1" x14ac:dyDescent="0.25">
      <c r="A104" s="13" t="s">
        <v>223</v>
      </c>
      <c r="B104" s="20" t="s">
        <v>261</v>
      </c>
      <c r="C104" s="97">
        <v>24601</v>
      </c>
      <c r="D104" s="12">
        <v>24601</v>
      </c>
      <c r="E104" s="96">
        <f t="shared" si="28"/>
        <v>0</v>
      </c>
      <c r="F104" s="76">
        <v>0</v>
      </c>
      <c r="G104" s="12"/>
      <c r="H104" s="12"/>
    </row>
    <row r="105" spans="1:8" hidden="1" x14ac:dyDescent="0.25">
      <c r="A105" s="13" t="s">
        <v>225</v>
      </c>
      <c r="B105" s="20" t="s">
        <v>288</v>
      </c>
      <c r="C105" s="97">
        <v>854668</v>
      </c>
      <c r="D105" s="12">
        <v>854668</v>
      </c>
      <c r="E105" s="96">
        <f t="shared" si="28"/>
        <v>0</v>
      </c>
      <c r="F105" s="76">
        <v>0</v>
      </c>
      <c r="G105" s="12"/>
      <c r="H105" s="12"/>
    </row>
    <row r="106" spans="1:8" ht="47.25" hidden="1" x14ac:dyDescent="0.25">
      <c r="A106" s="13" t="s">
        <v>251</v>
      </c>
      <c r="B106" s="20" t="s">
        <v>262</v>
      </c>
      <c r="C106" s="97">
        <v>21175</v>
      </c>
      <c r="D106" s="12">
        <v>21175</v>
      </c>
      <c r="E106" s="96">
        <f t="shared" si="28"/>
        <v>0</v>
      </c>
      <c r="F106" s="76">
        <v>0</v>
      </c>
      <c r="G106" s="12"/>
      <c r="H106" s="12"/>
    </row>
    <row r="107" spans="1:8" ht="39.75" hidden="1" customHeight="1" x14ac:dyDescent="0.25">
      <c r="A107" s="13" t="s">
        <v>263</v>
      </c>
      <c r="B107" s="20" t="s">
        <v>274</v>
      </c>
      <c r="C107" s="97">
        <v>310662</v>
      </c>
      <c r="D107" s="12">
        <v>310662</v>
      </c>
      <c r="E107" s="96">
        <f t="shared" si="28"/>
        <v>0</v>
      </c>
      <c r="F107" s="76">
        <v>0</v>
      </c>
      <c r="G107" s="12"/>
      <c r="H107" s="12"/>
    </row>
    <row r="108" spans="1:8" ht="37.5" hidden="1" customHeight="1" x14ac:dyDescent="0.25">
      <c r="A108" s="13" t="s">
        <v>264</v>
      </c>
      <c r="B108" s="20" t="s">
        <v>275</v>
      </c>
      <c r="C108" s="97">
        <v>68383</v>
      </c>
      <c r="D108" s="12">
        <v>68383</v>
      </c>
      <c r="E108" s="96">
        <f t="shared" si="28"/>
        <v>0</v>
      </c>
      <c r="F108" s="76">
        <v>0</v>
      </c>
      <c r="G108" s="12"/>
      <c r="H108" s="12"/>
    </row>
    <row r="109" spans="1:8" ht="41.25" hidden="1" customHeight="1" x14ac:dyDescent="0.25">
      <c r="A109" s="13" t="s">
        <v>282</v>
      </c>
      <c r="B109" s="64" t="s">
        <v>287</v>
      </c>
      <c r="C109" s="109">
        <v>16150</v>
      </c>
      <c r="D109" s="42">
        <v>16150</v>
      </c>
      <c r="E109" s="96">
        <f t="shared" si="28"/>
        <v>0</v>
      </c>
      <c r="F109" s="85">
        <v>0</v>
      </c>
      <c r="G109" s="42"/>
      <c r="H109" s="42"/>
    </row>
    <row r="110" spans="1:8" ht="20.25" customHeight="1" x14ac:dyDescent="0.25">
      <c r="A110" s="34" t="s">
        <v>141</v>
      </c>
      <c r="B110" s="65" t="s">
        <v>227</v>
      </c>
      <c r="C110" s="95">
        <f t="shared" ref="C110:D110" si="31">SUM(C111:C125)</f>
        <v>815607</v>
      </c>
      <c r="D110" s="10">
        <f t="shared" si="31"/>
        <v>815607</v>
      </c>
      <c r="E110" s="96">
        <f t="shared" si="28"/>
        <v>0</v>
      </c>
      <c r="F110" s="75">
        <f t="shared" ref="F110:H110" si="32">SUM(F111:F125)</f>
        <v>0</v>
      </c>
      <c r="G110" s="10">
        <f t="shared" si="32"/>
        <v>0</v>
      </c>
      <c r="H110" s="10">
        <f t="shared" si="32"/>
        <v>0</v>
      </c>
    </row>
    <row r="111" spans="1:8" ht="20.25" hidden="1" customHeight="1" x14ac:dyDescent="0.25">
      <c r="A111" s="11" t="s">
        <v>228</v>
      </c>
      <c r="B111" s="66" t="s">
        <v>226</v>
      </c>
      <c r="C111" s="97">
        <v>147600</v>
      </c>
      <c r="D111" s="12">
        <v>147600</v>
      </c>
      <c r="E111" s="98">
        <f t="shared" ref="E111:E125" si="33">SUM(D111-C111)</f>
        <v>0</v>
      </c>
      <c r="F111" s="76">
        <v>0</v>
      </c>
      <c r="G111" s="12"/>
      <c r="H111" s="12"/>
    </row>
    <row r="112" spans="1:8" ht="20.25" hidden="1" customHeight="1" x14ac:dyDescent="0.25">
      <c r="A112" s="11" t="s">
        <v>229</v>
      </c>
      <c r="B112" s="66" t="s">
        <v>230</v>
      </c>
      <c r="C112" s="97">
        <v>68319</v>
      </c>
      <c r="D112" s="12">
        <v>68319</v>
      </c>
      <c r="E112" s="98">
        <f t="shared" si="33"/>
        <v>0</v>
      </c>
      <c r="F112" s="76"/>
      <c r="G112" s="12"/>
      <c r="H112" s="12"/>
    </row>
    <row r="113" spans="1:8" ht="33" hidden="1" customHeight="1" x14ac:dyDescent="0.25">
      <c r="A113" s="11" t="s">
        <v>256</v>
      </c>
      <c r="B113" s="67" t="s">
        <v>252</v>
      </c>
      <c r="C113" s="97">
        <v>42402</v>
      </c>
      <c r="D113" s="12">
        <v>42402</v>
      </c>
      <c r="E113" s="98">
        <f t="shared" si="33"/>
        <v>0</v>
      </c>
      <c r="F113" s="76"/>
      <c r="G113" s="12"/>
      <c r="H113" s="12"/>
    </row>
    <row r="114" spans="1:8" ht="20.25" hidden="1" customHeight="1" x14ac:dyDescent="0.25">
      <c r="A114" s="11" t="s">
        <v>257</v>
      </c>
      <c r="B114" s="68" t="s">
        <v>253</v>
      </c>
      <c r="C114" s="97">
        <v>14388</v>
      </c>
      <c r="D114" s="12">
        <v>14388</v>
      </c>
      <c r="E114" s="98">
        <f t="shared" si="33"/>
        <v>0</v>
      </c>
      <c r="F114" s="76"/>
      <c r="G114" s="12"/>
      <c r="H114" s="12"/>
    </row>
    <row r="115" spans="1:8" ht="20.25" hidden="1" customHeight="1" x14ac:dyDescent="0.25">
      <c r="A115" s="11" t="s">
        <v>258</v>
      </c>
      <c r="B115" s="68" t="s">
        <v>254</v>
      </c>
      <c r="C115" s="97">
        <v>12285</v>
      </c>
      <c r="D115" s="12">
        <v>12285</v>
      </c>
      <c r="E115" s="98">
        <f t="shared" si="33"/>
        <v>0</v>
      </c>
      <c r="F115" s="76"/>
      <c r="G115" s="12"/>
      <c r="H115" s="12"/>
    </row>
    <row r="116" spans="1:8" ht="34.5" hidden="1" customHeight="1" x14ac:dyDescent="0.25">
      <c r="A116" s="11" t="s">
        <v>259</v>
      </c>
      <c r="B116" s="68" t="s">
        <v>255</v>
      </c>
      <c r="C116" s="97">
        <v>275095</v>
      </c>
      <c r="D116" s="12">
        <v>275095</v>
      </c>
      <c r="E116" s="98">
        <f t="shared" si="33"/>
        <v>0</v>
      </c>
      <c r="F116" s="76"/>
      <c r="G116" s="12"/>
      <c r="H116" s="12"/>
    </row>
    <row r="117" spans="1:8" ht="20.25" hidden="1" customHeight="1" x14ac:dyDescent="0.25">
      <c r="A117" s="11" t="s">
        <v>260</v>
      </c>
      <c r="B117" s="18" t="s">
        <v>290</v>
      </c>
      <c r="C117" s="97">
        <v>15571</v>
      </c>
      <c r="D117" s="12">
        <v>15571</v>
      </c>
      <c r="E117" s="98">
        <f t="shared" si="33"/>
        <v>0</v>
      </c>
      <c r="F117" s="76"/>
      <c r="G117" s="12"/>
      <c r="H117" s="12"/>
    </row>
    <row r="118" spans="1:8" ht="21.75" hidden="1" customHeight="1" x14ac:dyDescent="0.25">
      <c r="A118" s="11" t="s">
        <v>267</v>
      </c>
      <c r="B118" s="68" t="s">
        <v>265</v>
      </c>
      <c r="C118" s="97">
        <v>72734</v>
      </c>
      <c r="D118" s="12">
        <v>72734</v>
      </c>
      <c r="E118" s="98">
        <f t="shared" si="33"/>
        <v>0</v>
      </c>
      <c r="F118" s="76"/>
      <c r="G118" s="12"/>
      <c r="H118" s="12"/>
    </row>
    <row r="119" spans="1:8" ht="20.25" hidden="1" customHeight="1" x14ac:dyDescent="0.25">
      <c r="A119" s="11" t="s">
        <v>269</v>
      </c>
      <c r="B119" s="68" t="s">
        <v>266</v>
      </c>
      <c r="C119" s="97">
        <v>19903</v>
      </c>
      <c r="D119" s="12">
        <v>19903</v>
      </c>
      <c r="E119" s="98">
        <f t="shared" si="33"/>
        <v>0</v>
      </c>
      <c r="F119" s="76"/>
      <c r="G119" s="12"/>
      <c r="H119" s="12"/>
    </row>
    <row r="120" spans="1:8" ht="20.25" hidden="1" customHeight="1" x14ac:dyDescent="0.25">
      <c r="A120" s="11" t="s">
        <v>270</v>
      </c>
      <c r="B120" s="68" t="s">
        <v>268</v>
      </c>
      <c r="C120" s="97">
        <v>5234</v>
      </c>
      <c r="D120" s="12">
        <v>5234</v>
      </c>
      <c r="E120" s="98">
        <f t="shared" si="33"/>
        <v>0</v>
      </c>
      <c r="F120" s="76"/>
      <c r="G120" s="12"/>
      <c r="H120" s="12"/>
    </row>
    <row r="121" spans="1:8" ht="20.25" hidden="1" customHeight="1" x14ac:dyDescent="0.25">
      <c r="A121" s="11" t="s">
        <v>272</v>
      </c>
      <c r="B121" s="68" t="s">
        <v>276</v>
      </c>
      <c r="C121" s="97">
        <v>4931</v>
      </c>
      <c r="D121" s="12">
        <v>4931</v>
      </c>
      <c r="E121" s="98">
        <f t="shared" si="33"/>
        <v>0</v>
      </c>
      <c r="F121" s="76"/>
      <c r="G121" s="12"/>
      <c r="H121" s="12"/>
    </row>
    <row r="122" spans="1:8" ht="20.25" hidden="1" customHeight="1" x14ac:dyDescent="0.25">
      <c r="A122" s="11" t="s">
        <v>273</v>
      </c>
      <c r="B122" s="68" t="s">
        <v>271</v>
      </c>
      <c r="C122" s="97">
        <v>21174</v>
      </c>
      <c r="D122" s="12">
        <v>21174</v>
      </c>
      <c r="E122" s="98">
        <f t="shared" si="33"/>
        <v>0</v>
      </c>
      <c r="F122" s="76"/>
      <c r="G122" s="12"/>
      <c r="H122" s="12"/>
    </row>
    <row r="123" spans="1:8" ht="20.25" hidden="1" customHeight="1" x14ac:dyDescent="0.25">
      <c r="A123" s="11" t="s">
        <v>291</v>
      </c>
      <c r="B123" s="68" t="s">
        <v>294</v>
      </c>
      <c r="C123" s="97">
        <v>8514</v>
      </c>
      <c r="D123" s="12">
        <v>8514</v>
      </c>
      <c r="E123" s="98">
        <f t="shared" si="33"/>
        <v>0</v>
      </c>
      <c r="F123" s="76"/>
      <c r="G123" s="12"/>
      <c r="H123" s="12"/>
    </row>
    <row r="124" spans="1:8" ht="23.25" hidden="1" customHeight="1" x14ac:dyDescent="0.25">
      <c r="A124" s="11" t="s">
        <v>292</v>
      </c>
      <c r="B124" s="68" t="s">
        <v>295</v>
      </c>
      <c r="C124" s="97">
        <v>9250</v>
      </c>
      <c r="D124" s="12">
        <v>9250</v>
      </c>
      <c r="E124" s="98">
        <f t="shared" si="33"/>
        <v>0</v>
      </c>
      <c r="F124" s="76"/>
      <c r="G124" s="12"/>
      <c r="H124" s="12"/>
    </row>
    <row r="125" spans="1:8" ht="26.25" hidden="1" customHeight="1" x14ac:dyDescent="0.25">
      <c r="A125" s="11" t="s">
        <v>293</v>
      </c>
      <c r="B125" s="68" t="s">
        <v>296</v>
      </c>
      <c r="C125" s="97">
        <v>98207</v>
      </c>
      <c r="D125" s="12">
        <v>98207</v>
      </c>
      <c r="E125" s="98">
        <f t="shared" si="33"/>
        <v>0</v>
      </c>
      <c r="F125" s="76"/>
      <c r="G125" s="12"/>
      <c r="H125" s="12"/>
    </row>
    <row r="126" spans="1:8" ht="24.75" customHeight="1" x14ac:dyDescent="0.25">
      <c r="A126" s="35" t="s">
        <v>111</v>
      </c>
      <c r="B126" s="69" t="s">
        <v>60</v>
      </c>
      <c r="C126" s="114">
        <f t="shared" ref="C126:D126" si="34">SUM(C88+C92+C97+C98+C99+C20+C96+C15+C11+C10+C110+C102)</f>
        <v>47148532</v>
      </c>
      <c r="D126" s="36">
        <f t="shared" si="34"/>
        <v>48847168</v>
      </c>
      <c r="E126" s="115">
        <f>SUM(E88+E92+E97+E98+E99+E20+E96+E15+E11+E10+E110+E102)</f>
        <v>1698636</v>
      </c>
      <c r="F126" s="88">
        <f>SUM(F88+F92+F97+F98+F99+F20+F96+F15+F11+F10+F110+F102)</f>
        <v>45065779</v>
      </c>
      <c r="G126" s="88">
        <f t="shared" ref="G126:H126" si="35">SUM(G88+G92+G97+G98+G99+G20+G96+G15+G11+G10+G110+G102)</f>
        <v>48192259</v>
      </c>
      <c r="H126" s="88">
        <f t="shared" si="35"/>
        <v>51164145</v>
      </c>
    </row>
    <row r="127" spans="1:8" ht="16.5" customHeight="1" x14ac:dyDescent="0.25">
      <c r="A127" s="38" t="s">
        <v>112</v>
      </c>
      <c r="B127" s="70" t="s">
        <v>335</v>
      </c>
      <c r="C127" s="116">
        <f t="shared" ref="C127:D127" si="36">SUM(C128+C129+C137+C138+C139+C140+C141)</f>
        <v>2826463</v>
      </c>
      <c r="D127" s="39">
        <f t="shared" si="36"/>
        <v>2826463</v>
      </c>
      <c r="E127" s="117">
        <f>SUM(E128+E129+E137+E138+E139+E140+E141)</f>
        <v>0</v>
      </c>
      <c r="F127" s="89">
        <f>SUM(F128+F129+F137+F138+F139+F140+F141)</f>
        <v>3664729</v>
      </c>
      <c r="G127" s="39">
        <f>SUM(G128+G129+G137+G138+G139+G140+G141)</f>
        <v>0</v>
      </c>
      <c r="H127" s="39">
        <f>SUM(H128+H129+H137+H138+H139+H140+H141)</f>
        <v>0</v>
      </c>
    </row>
    <row r="128" spans="1:8" x14ac:dyDescent="0.25">
      <c r="A128" s="9" t="s">
        <v>124</v>
      </c>
      <c r="B128" s="71" t="s">
        <v>139</v>
      </c>
      <c r="C128" s="118">
        <v>2465932</v>
      </c>
      <c r="D128" s="31">
        <v>2465932</v>
      </c>
      <c r="E128" s="96">
        <f t="shared" ref="E128" si="37">SUM(D128-C128)</f>
        <v>0</v>
      </c>
      <c r="F128" s="90">
        <v>2397955</v>
      </c>
      <c r="G128" s="31"/>
      <c r="H128" s="31"/>
    </row>
    <row r="129" spans="1:8" x14ac:dyDescent="0.25">
      <c r="A129" s="9" t="s">
        <v>125</v>
      </c>
      <c r="B129" s="71" t="s">
        <v>121</v>
      </c>
      <c r="C129" s="118">
        <f t="shared" ref="C129:D129" si="38">SUM(C130:C136)</f>
        <v>166</v>
      </c>
      <c r="D129" s="31">
        <f t="shared" si="38"/>
        <v>166</v>
      </c>
      <c r="E129" s="119">
        <f>SUM(E130:E136)</f>
        <v>0</v>
      </c>
      <c r="F129" s="90">
        <f t="shared" ref="F129:H129" si="39">SUM(F130:F136)</f>
        <v>893975</v>
      </c>
      <c r="G129" s="31">
        <f t="shared" si="39"/>
        <v>0</v>
      </c>
      <c r="H129" s="31">
        <f t="shared" si="39"/>
        <v>0</v>
      </c>
    </row>
    <row r="130" spans="1:8" x14ac:dyDescent="0.25">
      <c r="A130" s="13" t="s">
        <v>126</v>
      </c>
      <c r="B130" s="72" t="s">
        <v>323</v>
      </c>
      <c r="C130" s="99">
        <v>0</v>
      </c>
      <c r="D130" s="17">
        <v>0</v>
      </c>
      <c r="E130" s="98">
        <f t="shared" ref="E130:E136" si="40">SUM(D130-C130)</f>
        <v>0</v>
      </c>
      <c r="F130" s="77">
        <v>170390</v>
      </c>
      <c r="G130" s="17">
        <v>0</v>
      </c>
      <c r="H130" s="17">
        <v>0</v>
      </c>
    </row>
    <row r="131" spans="1:8" ht="31.5" x14ac:dyDescent="0.25">
      <c r="A131" s="13" t="s">
        <v>127</v>
      </c>
      <c r="B131" s="73" t="s">
        <v>287</v>
      </c>
      <c r="C131" s="99">
        <v>0</v>
      </c>
      <c r="D131" s="17">
        <v>0</v>
      </c>
      <c r="E131" s="98">
        <f t="shared" si="40"/>
        <v>0</v>
      </c>
      <c r="F131" s="77">
        <v>2801</v>
      </c>
      <c r="G131" s="17">
        <v>0</v>
      </c>
      <c r="H131" s="17">
        <v>0</v>
      </c>
    </row>
    <row r="132" spans="1:8" ht="31.5" x14ac:dyDescent="0.25">
      <c r="A132" s="13" t="s">
        <v>128</v>
      </c>
      <c r="B132" s="72" t="s">
        <v>324</v>
      </c>
      <c r="C132" s="99">
        <v>0</v>
      </c>
      <c r="D132" s="17">
        <v>0</v>
      </c>
      <c r="E132" s="98">
        <f t="shared" si="40"/>
        <v>0</v>
      </c>
      <c r="F132" s="77">
        <v>661672</v>
      </c>
      <c r="G132" s="17">
        <v>0</v>
      </c>
      <c r="H132" s="17">
        <v>0</v>
      </c>
    </row>
    <row r="133" spans="1:8" ht="31.5" x14ac:dyDescent="0.25">
      <c r="A133" s="13" t="s">
        <v>161</v>
      </c>
      <c r="B133" s="72" t="s">
        <v>275</v>
      </c>
      <c r="C133" s="99">
        <v>0</v>
      </c>
      <c r="D133" s="17">
        <v>0</v>
      </c>
      <c r="E133" s="98">
        <f t="shared" si="40"/>
        <v>0</v>
      </c>
      <c r="F133" s="77">
        <v>1196</v>
      </c>
      <c r="G133" s="17">
        <v>0</v>
      </c>
      <c r="H133" s="17">
        <v>0</v>
      </c>
    </row>
    <row r="134" spans="1:8" ht="31.5" x14ac:dyDescent="0.25">
      <c r="A134" s="13" t="s">
        <v>129</v>
      </c>
      <c r="B134" s="72" t="s">
        <v>215</v>
      </c>
      <c r="C134" s="99">
        <v>0</v>
      </c>
      <c r="D134" s="17">
        <v>0</v>
      </c>
      <c r="E134" s="98">
        <f t="shared" si="40"/>
        <v>0</v>
      </c>
      <c r="F134" s="77">
        <v>19666</v>
      </c>
      <c r="G134" s="17">
        <v>0</v>
      </c>
      <c r="H134" s="17">
        <v>0</v>
      </c>
    </row>
    <row r="135" spans="1:8" x14ac:dyDescent="0.25">
      <c r="A135" s="13" t="s">
        <v>162</v>
      </c>
      <c r="B135" s="72" t="s">
        <v>326</v>
      </c>
      <c r="C135" s="99">
        <v>0</v>
      </c>
      <c r="D135" s="17">
        <v>0</v>
      </c>
      <c r="E135" s="98">
        <f t="shared" si="40"/>
        <v>0</v>
      </c>
      <c r="F135" s="77">
        <v>38250</v>
      </c>
      <c r="G135" s="17">
        <v>0</v>
      </c>
      <c r="H135" s="17">
        <v>0</v>
      </c>
    </row>
    <row r="136" spans="1:8" ht="17.25" customHeight="1" x14ac:dyDescent="0.25">
      <c r="A136" s="13" t="s">
        <v>325</v>
      </c>
      <c r="B136" s="72" t="s">
        <v>163</v>
      </c>
      <c r="C136" s="99">
        <v>166</v>
      </c>
      <c r="D136" s="17">
        <v>166</v>
      </c>
      <c r="E136" s="98">
        <f t="shared" si="40"/>
        <v>0</v>
      </c>
      <c r="F136" s="77">
        <v>0</v>
      </c>
      <c r="G136" s="17"/>
      <c r="H136" s="17"/>
    </row>
    <row r="137" spans="1:8" ht="17.25" hidden="1" customHeight="1" x14ac:dyDescent="0.25">
      <c r="A137" s="9" t="s">
        <v>130</v>
      </c>
      <c r="B137" s="71" t="s">
        <v>137</v>
      </c>
      <c r="C137" s="118"/>
      <c r="D137" s="31"/>
      <c r="E137" s="119"/>
      <c r="F137" s="90"/>
      <c r="G137" s="31"/>
      <c r="H137" s="31"/>
    </row>
    <row r="138" spans="1:8" x14ac:dyDescent="0.25">
      <c r="A138" s="9" t="s">
        <v>130</v>
      </c>
      <c r="B138" s="71" t="s">
        <v>61</v>
      </c>
      <c r="C138" s="118">
        <v>54069</v>
      </c>
      <c r="D138" s="31">
        <v>54069</v>
      </c>
      <c r="E138" s="96">
        <f t="shared" ref="E138:E140" si="41">SUM(D138-C138)</f>
        <v>0</v>
      </c>
      <c r="F138" s="90">
        <v>56509</v>
      </c>
      <c r="G138" s="31"/>
      <c r="H138" s="31"/>
    </row>
    <row r="139" spans="1:8" x14ac:dyDescent="0.25">
      <c r="A139" s="9" t="s">
        <v>131</v>
      </c>
      <c r="B139" s="71" t="s">
        <v>62</v>
      </c>
      <c r="C139" s="118">
        <v>36925</v>
      </c>
      <c r="D139" s="31">
        <v>36925</v>
      </c>
      <c r="E139" s="96">
        <f t="shared" si="41"/>
        <v>0</v>
      </c>
      <c r="F139" s="90">
        <v>48049</v>
      </c>
      <c r="G139" s="31"/>
      <c r="H139" s="31"/>
    </row>
    <row r="140" spans="1:8" x14ac:dyDescent="0.25">
      <c r="A140" s="9" t="s">
        <v>132</v>
      </c>
      <c r="B140" s="71" t="s">
        <v>63</v>
      </c>
      <c r="C140" s="118">
        <v>56428</v>
      </c>
      <c r="D140" s="31">
        <v>56428</v>
      </c>
      <c r="E140" s="96">
        <f t="shared" si="41"/>
        <v>0</v>
      </c>
      <c r="F140" s="90">
        <v>58627</v>
      </c>
      <c r="G140" s="31"/>
      <c r="H140" s="31"/>
    </row>
    <row r="141" spans="1:8" x14ac:dyDescent="0.25">
      <c r="A141" s="9" t="s">
        <v>133</v>
      </c>
      <c r="B141" s="57" t="s">
        <v>159</v>
      </c>
      <c r="C141" s="118">
        <f t="shared" ref="C141:D141" si="42">SUM(C142:C168)</f>
        <v>212943</v>
      </c>
      <c r="D141" s="31">
        <f t="shared" si="42"/>
        <v>212943</v>
      </c>
      <c r="E141" s="119">
        <f>SUM(E142:E168)</f>
        <v>0</v>
      </c>
      <c r="F141" s="90">
        <f t="shared" ref="F141:H141" si="43">SUM(F142:F168)</f>
        <v>209614</v>
      </c>
      <c r="G141" s="31">
        <f t="shared" si="43"/>
        <v>0</v>
      </c>
      <c r="H141" s="31">
        <f t="shared" si="43"/>
        <v>0</v>
      </c>
    </row>
    <row r="142" spans="1:8" ht="31.5" customHeight="1" x14ac:dyDescent="0.25">
      <c r="A142" s="13" t="s">
        <v>175</v>
      </c>
      <c r="B142" s="40" t="s">
        <v>138</v>
      </c>
      <c r="C142" s="99">
        <v>17698</v>
      </c>
      <c r="D142" s="17">
        <v>17698</v>
      </c>
      <c r="E142" s="98">
        <f t="shared" ref="E142:E167" si="44">SUM(D142-C142)</f>
        <v>0</v>
      </c>
      <c r="F142" s="77">
        <v>21942</v>
      </c>
      <c r="G142" s="17"/>
      <c r="H142" s="17"/>
    </row>
    <row r="143" spans="1:8" ht="14.25" customHeight="1" x14ac:dyDescent="0.25">
      <c r="A143" s="13" t="s">
        <v>176</v>
      </c>
      <c r="B143" s="40" t="s">
        <v>122</v>
      </c>
      <c r="C143" s="99">
        <v>959</v>
      </c>
      <c r="D143" s="17">
        <v>959</v>
      </c>
      <c r="E143" s="98">
        <f t="shared" si="44"/>
        <v>0</v>
      </c>
      <c r="F143" s="77">
        <v>1086</v>
      </c>
      <c r="G143" s="17"/>
      <c r="H143" s="17"/>
    </row>
    <row r="144" spans="1:8" x14ac:dyDescent="0.25">
      <c r="A144" s="13" t="s">
        <v>177</v>
      </c>
      <c r="B144" s="40" t="s">
        <v>103</v>
      </c>
      <c r="C144" s="99">
        <v>101</v>
      </c>
      <c r="D144" s="17">
        <v>101</v>
      </c>
      <c r="E144" s="98">
        <f t="shared" si="44"/>
        <v>0</v>
      </c>
      <c r="F144" s="77">
        <v>296</v>
      </c>
      <c r="G144" s="17"/>
      <c r="H144" s="17"/>
    </row>
    <row r="145" spans="1:8" x14ac:dyDescent="0.25">
      <c r="A145" s="13" t="s">
        <v>178</v>
      </c>
      <c r="B145" s="33" t="s">
        <v>104</v>
      </c>
      <c r="C145" s="99">
        <v>8301</v>
      </c>
      <c r="D145" s="17">
        <v>8301</v>
      </c>
      <c r="E145" s="98">
        <f t="shared" si="44"/>
        <v>0</v>
      </c>
      <c r="F145" s="77">
        <v>4868</v>
      </c>
      <c r="G145" s="17"/>
      <c r="H145" s="17"/>
    </row>
    <row r="146" spans="1:8" x14ac:dyDescent="0.25">
      <c r="A146" s="13" t="s">
        <v>179</v>
      </c>
      <c r="B146" s="33" t="s">
        <v>145</v>
      </c>
      <c r="C146" s="99">
        <v>6138</v>
      </c>
      <c r="D146" s="17">
        <v>6138</v>
      </c>
      <c r="E146" s="98">
        <f t="shared" si="44"/>
        <v>0</v>
      </c>
      <c r="F146" s="77">
        <v>11494</v>
      </c>
      <c r="G146" s="17"/>
      <c r="H146" s="17"/>
    </row>
    <row r="147" spans="1:8" x14ac:dyDescent="0.25">
      <c r="A147" s="13" t="s">
        <v>180</v>
      </c>
      <c r="B147" s="33" t="s">
        <v>146</v>
      </c>
      <c r="C147" s="99">
        <v>2896</v>
      </c>
      <c r="D147" s="17">
        <v>2896</v>
      </c>
      <c r="E147" s="98">
        <f t="shared" si="44"/>
        <v>0</v>
      </c>
      <c r="F147" s="77">
        <v>4635</v>
      </c>
      <c r="G147" s="17"/>
      <c r="H147" s="17"/>
    </row>
    <row r="148" spans="1:8" x14ac:dyDescent="0.25">
      <c r="A148" s="13" t="s">
        <v>181</v>
      </c>
      <c r="B148" s="33" t="s">
        <v>123</v>
      </c>
      <c r="C148" s="99">
        <v>5308</v>
      </c>
      <c r="D148" s="17">
        <v>5308</v>
      </c>
      <c r="E148" s="98">
        <f t="shared" si="44"/>
        <v>0</v>
      </c>
      <c r="F148" s="77">
        <v>7410</v>
      </c>
      <c r="G148" s="17"/>
      <c r="H148" s="17"/>
    </row>
    <row r="149" spans="1:8" x14ac:dyDescent="0.25">
      <c r="A149" s="13" t="s">
        <v>182</v>
      </c>
      <c r="B149" s="33" t="s">
        <v>105</v>
      </c>
      <c r="C149" s="99">
        <v>6766</v>
      </c>
      <c r="D149" s="17">
        <v>6766</v>
      </c>
      <c r="E149" s="98">
        <f t="shared" si="44"/>
        <v>0</v>
      </c>
      <c r="F149" s="77">
        <v>7166</v>
      </c>
      <c r="G149" s="17"/>
      <c r="H149" s="17"/>
    </row>
    <row r="150" spans="1:8" x14ac:dyDescent="0.25">
      <c r="A150" s="13" t="s">
        <v>183</v>
      </c>
      <c r="B150" s="33" t="s">
        <v>147</v>
      </c>
      <c r="C150" s="99">
        <v>224</v>
      </c>
      <c r="D150" s="17">
        <v>224</v>
      </c>
      <c r="E150" s="98">
        <f t="shared" si="44"/>
        <v>0</v>
      </c>
      <c r="F150" s="77">
        <v>2154</v>
      </c>
      <c r="G150" s="17"/>
      <c r="H150" s="17"/>
    </row>
    <row r="151" spans="1:8" x14ac:dyDescent="0.25">
      <c r="A151" s="13" t="s">
        <v>184</v>
      </c>
      <c r="B151" s="33" t="s">
        <v>164</v>
      </c>
      <c r="C151" s="99">
        <v>154</v>
      </c>
      <c r="D151" s="17">
        <v>154</v>
      </c>
      <c r="E151" s="98">
        <f t="shared" si="44"/>
        <v>0</v>
      </c>
      <c r="F151" s="77">
        <v>233</v>
      </c>
      <c r="G151" s="17"/>
      <c r="H151" s="17"/>
    </row>
    <row r="152" spans="1:8" x14ac:dyDescent="0.25">
      <c r="A152" s="13" t="s">
        <v>185</v>
      </c>
      <c r="B152" s="33" t="s">
        <v>165</v>
      </c>
      <c r="C152" s="99">
        <v>424</v>
      </c>
      <c r="D152" s="17">
        <v>424</v>
      </c>
      <c r="E152" s="98">
        <f t="shared" si="44"/>
        <v>0</v>
      </c>
      <c r="F152" s="77">
        <v>466</v>
      </c>
      <c r="G152" s="17"/>
      <c r="H152" s="17"/>
    </row>
    <row r="153" spans="1:8" x14ac:dyDescent="0.25">
      <c r="A153" s="13" t="s">
        <v>186</v>
      </c>
      <c r="B153" s="33" t="s">
        <v>118</v>
      </c>
      <c r="C153" s="99">
        <v>3124</v>
      </c>
      <c r="D153" s="17">
        <v>3124</v>
      </c>
      <c r="E153" s="98">
        <f t="shared" si="44"/>
        <v>0</v>
      </c>
      <c r="F153" s="77">
        <v>3950</v>
      </c>
      <c r="G153" s="17"/>
      <c r="H153" s="17"/>
    </row>
    <row r="154" spans="1:8" x14ac:dyDescent="0.25">
      <c r="A154" s="13" t="s">
        <v>187</v>
      </c>
      <c r="B154" s="33" t="s">
        <v>148</v>
      </c>
      <c r="C154" s="99">
        <v>975</v>
      </c>
      <c r="D154" s="17">
        <v>975</v>
      </c>
      <c r="E154" s="98">
        <f t="shared" si="44"/>
        <v>0</v>
      </c>
      <c r="F154" s="77">
        <v>1564</v>
      </c>
      <c r="G154" s="17"/>
      <c r="H154" s="17"/>
    </row>
    <row r="155" spans="1:8" x14ac:dyDescent="0.25">
      <c r="A155" s="13" t="s">
        <v>188</v>
      </c>
      <c r="B155" s="33" t="s">
        <v>210</v>
      </c>
      <c r="C155" s="99">
        <v>17793</v>
      </c>
      <c r="D155" s="17">
        <v>17793</v>
      </c>
      <c r="E155" s="98">
        <f t="shared" si="44"/>
        <v>0</v>
      </c>
      <c r="F155" s="77">
        <v>19917</v>
      </c>
      <c r="G155" s="17"/>
      <c r="H155" s="17"/>
    </row>
    <row r="156" spans="1:8" x14ac:dyDescent="0.25">
      <c r="A156" s="13" t="s">
        <v>189</v>
      </c>
      <c r="B156" s="33" t="s">
        <v>150</v>
      </c>
      <c r="C156" s="99">
        <v>9579</v>
      </c>
      <c r="D156" s="17">
        <v>9579</v>
      </c>
      <c r="E156" s="98">
        <f t="shared" si="44"/>
        <v>0</v>
      </c>
      <c r="F156" s="77">
        <v>4707</v>
      </c>
      <c r="G156" s="17"/>
      <c r="H156" s="17"/>
    </row>
    <row r="157" spans="1:8" x14ac:dyDescent="0.25">
      <c r="A157" s="13" t="s">
        <v>190</v>
      </c>
      <c r="B157" s="40" t="s">
        <v>106</v>
      </c>
      <c r="C157" s="99">
        <v>63847</v>
      </c>
      <c r="D157" s="17">
        <v>63847</v>
      </c>
      <c r="E157" s="98">
        <f t="shared" si="44"/>
        <v>0</v>
      </c>
      <c r="F157" s="77">
        <v>34772</v>
      </c>
      <c r="G157" s="17"/>
      <c r="H157" s="17"/>
    </row>
    <row r="158" spans="1:8" x14ac:dyDescent="0.25">
      <c r="A158" s="13" t="s">
        <v>191</v>
      </c>
      <c r="B158" s="40" t="s">
        <v>172</v>
      </c>
      <c r="C158" s="99">
        <v>1627</v>
      </c>
      <c r="D158" s="17">
        <v>1627</v>
      </c>
      <c r="E158" s="98">
        <f t="shared" si="44"/>
        <v>0</v>
      </c>
      <c r="F158" s="77">
        <v>221</v>
      </c>
      <c r="G158" s="17"/>
      <c r="H158" s="17"/>
    </row>
    <row r="159" spans="1:8" x14ac:dyDescent="0.25">
      <c r="A159" s="13" t="s">
        <v>192</v>
      </c>
      <c r="B159" s="33" t="s">
        <v>107</v>
      </c>
      <c r="C159" s="99">
        <v>961</v>
      </c>
      <c r="D159" s="17">
        <v>961</v>
      </c>
      <c r="E159" s="98">
        <f t="shared" si="44"/>
        <v>0</v>
      </c>
      <c r="F159" s="77">
        <v>620</v>
      </c>
      <c r="G159" s="17"/>
      <c r="H159" s="17"/>
    </row>
    <row r="160" spans="1:8" x14ac:dyDescent="0.25">
      <c r="A160" s="13" t="s">
        <v>193</v>
      </c>
      <c r="B160" s="33" t="s">
        <v>149</v>
      </c>
      <c r="C160" s="99">
        <v>10706</v>
      </c>
      <c r="D160" s="17">
        <v>10706</v>
      </c>
      <c r="E160" s="98">
        <f t="shared" si="44"/>
        <v>0</v>
      </c>
      <c r="F160" s="77">
        <v>13159</v>
      </c>
      <c r="G160" s="17"/>
      <c r="H160" s="17"/>
    </row>
    <row r="161" spans="1:8" ht="14.25" customHeight="1" x14ac:dyDescent="0.25">
      <c r="A161" s="13" t="s">
        <v>194</v>
      </c>
      <c r="B161" s="33" t="s">
        <v>166</v>
      </c>
      <c r="C161" s="99">
        <v>5871</v>
      </c>
      <c r="D161" s="17">
        <v>5871</v>
      </c>
      <c r="E161" s="98">
        <f t="shared" si="44"/>
        <v>0</v>
      </c>
      <c r="F161" s="77">
        <v>8558</v>
      </c>
      <c r="G161" s="17"/>
      <c r="H161" s="17"/>
    </row>
    <row r="162" spans="1:8" ht="14.25" customHeight="1" x14ac:dyDescent="0.25">
      <c r="A162" s="13" t="s">
        <v>195</v>
      </c>
      <c r="B162" s="33" t="s">
        <v>173</v>
      </c>
      <c r="C162" s="99">
        <v>277</v>
      </c>
      <c r="D162" s="17">
        <v>277</v>
      </c>
      <c r="E162" s="98">
        <f t="shared" si="44"/>
        <v>0</v>
      </c>
      <c r="F162" s="77">
        <v>0</v>
      </c>
      <c r="G162" s="17"/>
      <c r="H162" s="17"/>
    </row>
    <row r="163" spans="1:8" ht="14.25" customHeight="1" x14ac:dyDescent="0.25">
      <c r="A163" s="13" t="s">
        <v>196</v>
      </c>
      <c r="B163" s="33" t="s">
        <v>211</v>
      </c>
      <c r="C163" s="99">
        <v>6473</v>
      </c>
      <c r="D163" s="17">
        <v>6473</v>
      </c>
      <c r="E163" s="98">
        <f t="shared" si="44"/>
        <v>0</v>
      </c>
      <c r="F163" s="77">
        <v>0</v>
      </c>
      <c r="G163" s="17"/>
      <c r="H163" s="17"/>
    </row>
    <row r="164" spans="1:8" ht="14.25" customHeight="1" x14ac:dyDescent="0.25">
      <c r="A164" s="13" t="s">
        <v>197</v>
      </c>
      <c r="B164" s="33" t="s">
        <v>167</v>
      </c>
      <c r="C164" s="99">
        <v>1614</v>
      </c>
      <c r="D164" s="17">
        <v>1614</v>
      </c>
      <c r="E164" s="98">
        <f t="shared" si="44"/>
        <v>0</v>
      </c>
      <c r="F164" s="77">
        <v>8647</v>
      </c>
      <c r="G164" s="17"/>
      <c r="H164" s="17"/>
    </row>
    <row r="165" spans="1:8" ht="14.25" customHeight="1" x14ac:dyDescent="0.25">
      <c r="A165" s="13" t="s">
        <v>198</v>
      </c>
      <c r="B165" s="33" t="s">
        <v>174</v>
      </c>
      <c r="C165" s="99">
        <v>882</v>
      </c>
      <c r="D165" s="17">
        <v>882</v>
      </c>
      <c r="E165" s="98">
        <f t="shared" si="44"/>
        <v>0</v>
      </c>
      <c r="F165" s="77">
        <v>2560</v>
      </c>
      <c r="G165" s="17"/>
      <c r="H165" s="17"/>
    </row>
    <row r="166" spans="1:8" ht="16.5" customHeight="1" x14ac:dyDescent="0.25">
      <c r="A166" s="13" t="s">
        <v>199</v>
      </c>
      <c r="B166" s="33" t="s">
        <v>108</v>
      </c>
      <c r="C166" s="104">
        <v>240</v>
      </c>
      <c r="D166" s="27">
        <v>240</v>
      </c>
      <c r="E166" s="98">
        <f t="shared" si="44"/>
        <v>0</v>
      </c>
      <c r="F166" s="81">
        <v>7291</v>
      </c>
      <c r="G166" s="27"/>
      <c r="H166" s="27"/>
    </row>
    <row r="167" spans="1:8" ht="16.5" customHeight="1" x14ac:dyDescent="0.25">
      <c r="A167" s="13" t="s">
        <v>200</v>
      </c>
      <c r="B167" s="33" t="s">
        <v>109</v>
      </c>
      <c r="C167" s="104">
        <v>40005</v>
      </c>
      <c r="D167" s="27">
        <v>40005</v>
      </c>
      <c r="E167" s="98">
        <f t="shared" si="44"/>
        <v>0</v>
      </c>
      <c r="F167" s="81">
        <v>38379</v>
      </c>
      <c r="G167" s="27"/>
      <c r="H167" s="27"/>
    </row>
    <row r="168" spans="1:8" x14ac:dyDescent="0.25">
      <c r="A168" s="13" t="s">
        <v>327</v>
      </c>
      <c r="B168" s="33" t="s">
        <v>328</v>
      </c>
      <c r="C168" s="104">
        <v>0</v>
      </c>
      <c r="D168" s="27">
        <v>0</v>
      </c>
      <c r="E168" s="105">
        <v>0</v>
      </c>
      <c r="F168" s="81">
        <v>3519</v>
      </c>
      <c r="G168" s="27"/>
      <c r="H168" s="27"/>
    </row>
    <row r="169" spans="1:8" ht="31.5" x14ac:dyDescent="0.25">
      <c r="A169" s="13" t="s">
        <v>113</v>
      </c>
      <c r="B169" s="41" t="s">
        <v>168</v>
      </c>
      <c r="C169" s="106">
        <v>13135</v>
      </c>
      <c r="D169" s="28">
        <v>13135</v>
      </c>
      <c r="E169" s="111">
        <f t="shared" ref="E169:E172" si="45">SUM(D169-C169)</f>
        <v>0</v>
      </c>
      <c r="F169" s="82">
        <v>0</v>
      </c>
      <c r="G169" s="28"/>
      <c r="H169" s="28"/>
    </row>
    <row r="170" spans="1:8" ht="31.5" x14ac:dyDescent="0.25">
      <c r="A170" s="9" t="s">
        <v>204</v>
      </c>
      <c r="B170" s="62" t="s">
        <v>234</v>
      </c>
      <c r="C170" s="120">
        <f t="shared" ref="C170:D170" si="46">SUM(C171:C172)</f>
        <v>6659</v>
      </c>
      <c r="D170" s="43">
        <f t="shared" si="46"/>
        <v>6659</v>
      </c>
      <c r="E170" s="121">
        <f>SUM(E171:E172)</f>
        <v>0</v>
      </c>
      <c r="F170" s="91">
        <f t="shared" ref="F170:H170" si="47">SUM(F171:F172)</f>
        <v>0</v>
      </c>
      <c r="G170" s="43">
        <f t="shared" si="47"/>
        <v>0</v>
      </c>
      <c r="H170" s="43">
        <f t="shared" si="47"/>
        <v>0</v>
      </c>
    </row>
    <row r="171" spans="1:8" x14ac:dyDescent="0.25">
      <c r="A171" s="13" t="s">
        <v>237</v>
      </c>
      <c r="B171" s="41" t="s">
        <v>235</v>
      </c>
      <c r="C171" s="122">
        <v>4491</v>
      </c>
      <c r="D171" s="44">
        <v>4491</v>
      </c>
      <c r="E171" s="98">
        <f t="shared" si="45"/>
        <v>0</v>
      </c>
      <c r="F171" s="92">
        <v>0</v>
      </c>
      <c r="G171" s="44"/>
      <c r="H171" s="44"/>
    </row>
    <row r="172" spans="1:8" x14ac:dyDescent="0.25">
      <c r="A172" s="13" t="s">
        <v>238</v>
      </c>
      <c r="B172" s="41" t="s">
        <v>236</v>
      </c>
      <c r="C172" s="122">
        <v>2168</v>
      </c>
      <c r="D172" s="44">
        <v>2168</v>
      </c>
      <c r="E172" s="98">
        <f t="shared" si="45"/>
        <v>0</v>
      </c>
      <c r="F172" s="92">
        <v>0</v>
      </c>
      <c r="G172" s="44"/>
      <c r="H172" s="44"/>
    </row>
    <row r="173" spans="1:8" x14ac:dyDescent="0.25">
      <c r="A173" s="123" t="s">
        <v>239</v>
      </c>
      <c r="B173" s="124" t="s">
        <v>60</v>
      </c>
      <c r="C173" s="116">
        <f t="shared" ref="C173" si="48">SUM(C126+C127+C170+C169)</f>
        <v>49994789</v>
      </c>
      <c r="D173" s="39">
        <f>SUM(D126+D127+D170+D169)</f>
        <v>51693425</v>
      </c>
      <c r="E173" s="117">
        <f>SUM(E126+E127+E170+E169)</f>
        <v>1698636</v>
      </c>
      <c r="F173" s="89">
        <f>SUM(F126+F127+F170+F169)</f>
        <v>48730508</v>
      </c>
      <c r="G173" s="39">
        <f>SUM(G126+G127+G170+G169)</f>
        <v>48192259</v>
      </c>
      <c r="H173" s="39">
        <f>SUM(H126+H127+H170+H169)</f>
        <v>51164145</v>
      </c>
    </row>
    <row r="175" spans="1:8" x14ac:dyDescent="0.25">
      <c r="B175" s="1" t="s">
        <v>281</v>
      </c>
      <c r="C175" s="30"/>
      <c r="D175" s="30"/>
      <c r="E175" s="30"/>
      <c r="F175" s="30"/>
      <c r="G175" s="30"/>
      <c r="H175" s="30"/>
    </row>
    <row r="176" spans="1:8" x14ac:dyDescent="0.25">
      <c r="C176" s="30"/>
      <c r="D176" s="30"/>
      <c r="E176" s="30"/>
      <c r="F176" s="30"/>
      <c r="G176" s="30"/>
      <c r="H176" s="30"/>
    </row>
    <row r="177" spans="3:8" x14ac:dyDescent="0.25">
      <c r="C177" s="30"/>
      <c r="D177" s="30"/>
      <c r="E177" s="30"/>
      <c r="F177" s="30"/>
      <c r="G177" s="30"/>
      <c r="H177" s="30"/>
    </row>
    <row r="178" spans="3:8" x14ac:dyDescent="0.25">
      <c r="C178" s="30"/>
      <c r="D178" s="30"/>
      <c r="E178" s="30"/>
      <c r="F178" s="30"/>
      <c r="G178" s="30"/>
      <c r="H178" s="30"/>
    </row>
    <row r="179" spans="3:8" x14ac:dyDescent="0.25">
      <c r="C179" s="30"/>
      <c r="D179" s="30"/>
      <c r="E179" s="30"/>
      <c r="F179" s="30"/>
      <c r="G179" s="30"/>
      <c r="H179" s="30"/>
    </row>
    <row r="180" spans="3:8" x14ac:dyDescent="0.25">
      <c r="C180" s="30"/>
      <c r="D180" s="30"/>
      <c r="E180" s="30"/>
      <c r="F180" s="30"/>
      <c r="G180" s="30"/>
      <c r="H180" s="30"/>
    </row>
    <row r="181" spans="3:8" x14ac:dyDescent="0.25">
      <c r="C181" s="30"/>
      <c r="D181" s="30"/>
      <c r="E181" s="30"/>
      <c r="F181" s="30"/>
      <c r="G181" s="30"/>
      <c r="H181" s="30"/>
    </row>
    <row r="182" spans="3:8" x14ac:dyDescent="0.25">
      <c r="C182" s="30"/>
      <c r="D182" s="30"/>
      <c r="E182" s="30"/>
      <c r="F182" s="30"/>
      <c r="G182" s="30"/>
      <c r="H182" s="30"/>
    </row>
    <row r="183" spans="3:8" x14ac:dyDescent="0.25">
      <c r="C183" s="30"/>
      <c r="D183" s="30"/>
      <c r="E183" s="30"/>
      <c r="F183" s="30"/>
      <c r="G183" s="30"/>
      <c r="H183" s="30"/>
    </row>
    <row r="184" spans="3:8" x14ac:dyDescent="0.25">
      <c r="C184" s="30"/>
      <c r="D184" s="30"/>
      <c r="E184" s="30"/>
      <c r="F184" s="30"/>
      <c r="G184" s="30"/>
      <c r="H184" s="30"/>
    </row>
    <row r="185" spans="3:8" x14ac:dyDescent="0.25">
      <c r="C185" s="30"/>
      <c r="D185" s="30"/>
      <c r="E185" s="30"/>
      <c r="F185" s="30"/>
      <c r="G185" s="30"/>
      <c r="H185" s="30"/>
    </row>
    <row r="186" spans="3:8" x14ac:dyDescent="0.25">
      <c r="C186" s="30"/>
      <c r="D186" s="30"/>
      <c r="E186" s="30"/>
      <c r="F186" s="30"/>
      <c r="G186" s="30"/>
      <c r="H186" s="30"/>
    </row>
    <row r="187" spans="3:8" x14ac:dyDescent="0.25">
      <c r="C187" s="30"/>
      <c r="D187" s="30"/>
      <c r="E187" s="30"/>
      <c r="F187" s="30"/>
      <c r="G187" s="30"/>
      <c r="H187" s="30"/>
    </row>
    <row r="188" spans="3:8" x14ac:dyDescent="0.25">
      <c r="C188" s="30"/>
      <c r="D188" s="30"/>
      <c r="E188" s="30"/>
      <c r="F188" s="30"/>
      <c r="G188" s="30"/>
      <c r="H188" s="30"/>
    </row>
    <row r="189" spans="3:8" x14ac:dyDescent="0.25">
      <c r="C189" s="30"/>
      <c r="D189" s="30"/>
      <c r="E189" s="30"/>
      <c r="F189" s="30"/>
      <c r="G189" s="30"/>
      <c r="H189" s="30"/>
    </row>
    <row r="190" spans="3:8" x14ac:dyDescent="0.25">
      <c r="C190" s="30"/>
      <c r="D190" s="30"/>
      <c r="E190" s="30"/>
      <c r="F190" s="30"/>
      <c r="G190" s="30"/>
      <c r="H190" s="30"/>
    </row>
    <row r="191" spans="3:8" x14ac:dyDescent="0.25">
      <c r="C191" s="30"/>
      <c r="D191" s="30"/>
      <c r="E191" s="30"/>
      <c r="F191" s="30"/>
      <c r="G191" s="30"/>
      <c r="H191" s="30"/>
    </row>
    <row r="192" spans="3:8" x14ac:dyDescent="0.25">
      <c r="C192" s="30"/>
      <c r="D192" s="30"/>
      <c r="E192" s="30"/>
      <c r="F192" s="30"/>
      <c r="G192" s="30"/>
      <c r="H192" s="30"/>
    </row>
    <row r="193" spans="3:8" x14ac:dyDescent="0.25">
      <c r="C193" s="30"/>
      <c r="D193" s="30"/>
      <c r="E193" s="30"/>
      <c r="F193" s="30"/>
      <c r="G193" s="30"/>
      <c r="H193" s="30"/>
    </row>
    <row r="194" spans="3:8" x14ac:dyDescent="0.25">
      <c r="C194" s="30"/>
      <c r="D194" s="30"/>
      <c r="E194" s="30"/>
      <c r="F194" s="30"/>
      <c r="G194" s="30"/>
      <c r="H194" s="30"/>
    </row>
    <row r="195" spans="3:8" x14ac:dyDescent="0.25">
      <c r="C195" s="30"/>
      <c r="D195" s="30"/>
      <c r="E195" s="30"/>
      <c r="F195" s="30"/>
      <c r="G195" s="30"/>
      <c r="H195" s="30"/>
    </row>
    <row r="196" spans="3:8" x14ac:dyDescent="0.25">
      <c r="C196" s="30"/>
      <c r="D196" s="30"/>
      <c r="E196" s="30"/>
      <c r="F196" s="30"/>
      <c r="G196" s="30"/>
      <c r="H196" s="30"/>
    </row>
    <row r="197" spans="3:8" x14ac:dyDescent="0.25">
      <c r="C197" s="30"/>
      <c r="D197" s="30"/>
      <c r="E197" s="30"/>
      <c r="F197" s="30"/>
      <c r="G197" s="30"/>
      <c r="H197" s="30"/>
    </row>
    <row r="198" spans="3:8" x14ac:dyDescent="0.25">
      <c r="C198" s="30"/>
      <c r="D198" s="30"/>
      <c r="E198" s="30"/>
      <c r="F198" s="30"/>
      <c r="G198" s="30"/>
      <c r="H198" s="30"/>
    </row>
    <row r="199" spans="3:8" x14ac:dyDescent="0.25">
      <c r="C199" s="30"/>
      <c r="D199" s="30"/>
      <c r="E199" s="30"/>
      <c r="F199" s="30"/>
      <c r="G199" s="30"/>
      <c r="H199" s="30"/>
    </row>
    <row r="200" spans="3:8" x14ac:dyDescent="0.25">
      <c r="C200" s="30"/>
      <c r="D200" s="30"/>
      <c r="E200" s="30"/>
      <c r="F200" s="30"/>
      <c r="G200" s="30"/>
      <c r="H200" s="30"/>
    </row>
    <row r="201" spans="3:8" x14ac:dyDescent="0.25">
      <c r="C201" s="30"/>
      <c r="D201" s="30"/>
      <c r="E201" s="30"/>
      <c r="F201" s="30"/>
      <c r="G201" s="30"/>
      <c r="H201" s="30"/>
    </row>
    <row r="202" spans="3:8" x14ac:dyDescent="0.25">
      <c r="C202" s="30"/>
      <c r="D202" s="30"/>
      <c r="E202" s="30"/>
      <c r="F202" s="30"/>
      <c r="G202" s="30"/>
      <c r="H202" s="30"/>
    </row>
    <row r="203" spans="3:8" x14ac:dyDescent="0.25">
      <c r="C203" s="30"/>
      <c r="D203" s="30"/>
      <c r="E203" s="30"/>
      <c r="F203" s="30"/>
      <c r="G203" s="30"/>
      <c r="H203" s="30"/>
    </row>
    <row r="204" spans="3:8" x14ac:dyDescent="0.25">
      <c r="C204" s="30"/>
      <c r="D204" s="30"/>
      <c r="E204" s="30"/>
      <c r="F204" s="30"/>
      <c r="G204" s="30"/>
      <c r="H204" s="30"/>
    </row>
    <row r="205" spans="3:8" x14ac:dyDescent="0.25">
      <c r="C205" s="30"/>
      <c r="D205" s="30"/>
      <c r="E205" s="30"/>
      <c r="F205" s="30"/>
      <c r="G205" s="30"/>
      <c r="H205" s="30"/>
    </row>
    <row r="206" spans="3:8" x14ac:dyDescent="0.25">
      <c r="C206" s="30"/>
      <c r="D206" s="30"/>
      <c r="E206" s="30"/>
      <c r="F206" s="30"/>
      <c r="G206" s="30"/>
      <c r="H206" s="30"/>
    </row>
    <row r="207" spans="3:8" x14ac:dyDescent="0.25">
      <c r="C207" s="30"/>
      <c r="D207" s="30"/>
      <c r="E207" s="30"/>
      <c r="F207" s="30"/>
      <c r="G207" s="30"/>
      <c r="H207" s="30"/>
    </row>
    <row r="208" spans="3:8" x14ac:dyDescent="0.25">
      <c r="C208" s="30"/>
      <c r="D208" s="30"/>
      <c r="E208" s="30"/>
      <c r="F208" s="30"/>
      <c r="G208" s="30"/>
      <c r="H208" s="30"/>
    </row>
    <row r="209" spans="3:8" x14ac:dyDescent="0.25">
      <c r="C209" s="30"/>
      <c r="D209" s="30"/>
      <c r="E209" s="30"/>
      <c r="F209" s="30"/>
      <c r="G209" s="30"/>
      <c r="H209" s="30"/>
    </row>
    <row r="210" spans="3:8" x14ac:dyDescent="0.25">
      <c r="C210" s="30"/>
      <c r="D210" s="30"/>
      <c r="E210" s="30"/>
      <c r="F210" s="30"/>
      <c r="G210" s="30"/>
      <c r="H210" s="30"/>
    </row>
    <row r="211" spans="3:8" x14ac:dyDescent="0.25">
      <c r="C211" s="30"/>
      <c r="D211" s="30"/>
      <c r="E211" s="30"/>
      <c r="F211" s="30"/>
      <c r="G211" s="30"/>
      <c r="H211" s="30"/>
    </row>
    <row r="212" spans="3:8" x14ac:dyDescent="0.25">
      <c r="C212" s="30"/>
      <c r="D212" s="30"/>
      <c r="E212" s="30"/>
      <c r="F212" s="30"/>
      <c r="G212" s="30"/>
      <c r="H212" s="30"/>
    </row>
    <row r="213" spans="3:8" x14ac:dyDescent="0.25">
      <c r="C213" s="30"/>
      <c r="D213" s="30"/>
      <c r="E213" s="30"/>
      <c r="F213" s="30"/>
      <c r="G213" s="30"/>
      <c r="H213" s="30"/>
    </row>
    <row r="214" spans="3:8" x14ac:dyDescent="0.25">
      <c r="C214" s="30"/>
      <c r="D214" s="30"/>
      <c r="E214" s="30"/>
      <c r="F214" s="30"/>
      <c r="G214" s="30"/>
      <c r="H214" s="30"/>
    </row>
    <row r="215" spans="3:8" x14ac:dyDescent="0.25">
      <c r="C215" s="30"/>
      <c r="D215" s="30"/>
      <c r="E215" s="30"/>
      <c r="F215" s="30"/>
      <c r="G215" s="30"/>
      <c r="H215" s="30"/>
    </row>
    <row r="216" spans="3:8" x14ac:dyDescent="0.25">
      <c r="C216" s="30"/>
      <c r="D216" s="30"/>
      <c r="E216" s="30"/>
      <c r="F216" s="30"/>
      <c r="G216" s="30"/>
      <c r="H216" s="30"/>
    </row>
    <row r="217" spans="3:8" x14ac:dyDescent="0.25">
      <c r="C217" s="30"/>
      <c r="D217" s="30"/>
      <c r="E217" s="30"/>
      <c r="F217" s="30"/>
      <c r="G217" s="30"/>
      <c r="H217" s="30"/>
    </row>
    <row r="218" spans="3:8" x14ac:dyDescent="0.25">
      <c r="C218" s="30"/>
      <c r="D218" s="30"/>
      <c r="E218" s="30"/>
      <c r="F218" s="30"/>
      <c r="G218" s="30"/>
      <c r="H218" s="30"/>
    </row>
    <row r="219" spans="3:8" x14ac:dyDescent="0.25">
      <c r="C219" s="30"/>
      <c r="D219" s="30"/>
      <c r="E219" s="30"/>
      <c r="F219" s="30"/>
      <c r="G219" s="30"/>
      <c r="H219" s="30"/>
    </row>
    <row r="220" spans="3:8" x14ac:dyDescent="0.25">
      <c r="C220" s="30"/>
      <c r="D220" s="30"/>
      <c r="E220" s="30"/>
      <c r="F220" s="30"/>
      <c r="G220" s="30"/>
      <c r="H220" s="30"/>
    </row>
    <row r="221" spans="3:8" x14ac:dyDescent="0.25">
      <c r="C221" s="30"/>
      <c r="D221" s="30"/>
      <c r="E221" s="30"/>
      <c r="F221" s="30"/>
      <c r="G221" s="30"/>
      <c r="H221" s="30"/>
    </row>
    <row r="222" spans="3:8" x14ac:dyDescent="0.25">
      <c r="C222" s="30"/>
      <c r="D222" s="30"/>
      <c r="E222" s="30"/>
      <c r="F222" s="30"/>
      <c r="G222" s="30"/>
      <c r="H222" s="30"/>
    </row>
    <row r="223" spans="3:8" x14ac:dyDescent="0.25">
      <c r="C223" s="30"/>
      <c r="D223" s="30"/>
      <c r="E223" s="30"/>
      <c r="F223" s="30"/>
      <c r="G223" s="30"/>
      <c r="H223" s="30"/>
    </row>
    <row r="224" spans="3:8" x14ac:dyDescent="0.25">
      <c r="C224" s="30"/>
      <c r="D224" s="30"/>
      <c r="E224" s="30"/>
      <c r="F224" s="30"/>
      <c r="G224" s="30"/>
      <c r="H224" s="30"/>
    </row>
    <row r="225" spans="3:8" x14ac:dyDescent="0.25">
      <c r="C225" s="30"/>
      <c r="D225" s="30"/>
      <c r="E225" s="30"/>
      <c r="F225" s="30"/>
      <c r="G225" s="30"/>
      <c r="H225" s="30"/>
    </row>
    <row r="226" spans="3:8" x14ac:dyDescent="0.25">
      <c r="C226" s="30"/>
      <c r="D226" s="30"/>
      <c r="E226" s="30"/>
      <c r="F226" s="30"/>
      <c r="G226" s="30"/>
      <c r="H226" s="30"/>
    </row>
  </sheetData>
  <mergeCells count="1">
    <mergeCell ref="C7:E7"/>
  </mergeCells>
  <pageMargins left="0.51181102362204722" right="0" top="0.74803149606299213" bottom="0.74803149606299213" header="0.31496062992125984" footer="0.31496062992125984"/>
  <pageSetup paperSize="9" scale="85"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2025-02-03T06:38:39Z</cp:lastPrinted>
  <dcterms:created xsi:type="dcterms:W3CDTF">2018-01-16T06:38:42Z</dcterms:created>
  <dcterms:modified xsi:type="dcterms:W3CDTF">2025-02-03T07:07:18Z</dcterms:modified>
</cp:coreProperties>
</file>