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dmin\Desktop\2024 m\Sprendimas\"/>
    </mc:Choice>
  </mc:AlternateContent>
  <xr:revisionPtr revIDLastSave="0" documentId="13_ncr:1_{1FFA46D3-C0CA-4E89-B961-01245BE19BE0}" xr6:coauthVersionLast="47" xr6:coauthVersionMax="47" xr10:uidLastSave="{00000000-0000-0000-0000-000000000000}"/>
  <bookViews>
    <workbookView xWindow="-120" yWindow="-120" windowWidth="29040" windowHeight="15840" xr2:uid="{00000000-000D-0000-FFFF-FFFF00000000}"/>
  </bookViews>
  <sheets>
    <sheet name="Lapas1" sheetId="1" r:id="rId1"/>
    <sheet name="Lapas2" sheetId="2" r:id="rId2"/>
  </sheets>
  <definedNames>
    <definedName name="_xlnm.Print_Titles" localSheetId="0">Lapas1!$10:$15</definedName>
  </definedNames>
  <calcPr calcId="181029"/>
</workbook>
</file>

<file path=xl/calcChain.xml><?xml version="1.0" encoding="utf-8"?>
<calcChain xmlns="http://schemas.openxmlformats.org/spreadsheetml/2006/main">
  <c r="F375" i="1" l="1"/>
  <c r="F647" i="1" l="1"/>
  <c r="F514" i="1"/>
  <c r="F369" i="1"/>
  <c r="G369" i="1"/>
  <c r="F36" i="1"/>
  <c r="F406" i="1" l="1"/>
  <c r="F576" i="1"/>
  <c r="F568" i="1"/>
  <c r="G568" i="1"/>
  <c r="F314" i="1" l="1"/>
  <c r="F41" i="1"/>
  <c r="F264" i="1" l="1"/>
  <c r="G41" i="1" l="1"/>
  <c r="F227" i="1" l="1"/>
  <c r="F178" i="1"/>
  <c r="F639" i="1" l="1"/>
  <c r="F734" i="1" l="1"/>
  <c r="G517" i="1" l="1"/>
  <c r="F517" i="1"/>
  <c r="F493" i="1"/>
  <c r="F478" i="1"/>
  <c r="F274" i="1" l="1"/>
  <c r="F348" i="1"/>
  <c r="G359" i="1"/>
  <c r="F359" i="1"/>
  <c r="F354" i="1"/>
  <c r="F281" i="1" l="1"/>
  <c r="G281" i="1"/>
  <c r="G274" i="1"/>
  <c r="G160" i="1"/>
  <c r="F160" i="1"/>
  <c r="F112" i="1"/>
  <c r="F105" i="1"/>
  <c r="F99" i="1"/>
  <c r="F85" i="1"/>
  <c r="F148" i="1" l="1"/>
  <c r="F164" i="1"/>
  <c r="F158" i="1"/>
  <c r="F531" i="1"/>
  <c r="F600" i="1"/>
  <c r="F540" i="1"/>
  <c r="G306" i="1"/>
  <c r="F306" i="1"/>
  <c r="F736" i="1"/>
  <c r="F742" i="1"/>
  <c r="F743" i="1" s="1"/>
  <c r="G734" i="1"/>
  <c r="G647" i="1"/>
  <c r="G639" i="1"/>
  <c r="F628" i="1"/>
  <c r="F621" i="1"/>
  <c r="F614" i="1"/>
  <c r="G600" i="1"/>
  <c r="F583" i="1"/>
  <c r="G576" i="1"/>
  <c r="F561" i="1"/>
  <c r="G561" i="1"/>
  <c r="F550" i="1"/>
  <c r="G550" i="1"/>
  <c r="F525" i="1"/>
  <c r="G525" i="1"/>
  <c r="G531" i="1"/>
  <c r="G514" i="1"/>
  <c r="F494" i="1"/>
  <c r="G493" i="1"/>
  <c r="G494" i="1" s="1"/>
  <c r="G478" i="1"/>
  <c r="F455" i="1"/>
  <c r="F447" i="1"/>
  <c r="F443" i="1"/>
  <c r="G443" i="1"/>
  <c r="F439" i="1"/>
  <c r="F435" i="1"/>
  <c r="F430" i="1"/>
  <c r="G430" i="1"/>
  <c r="F428" i="1"/>
  <c r="G428" i="1"/>
  <c r="F424" i="1"/>
  <c r="F420" i="1"/>
  <c r="G420" i="1"/>
  <c r="F416" i="1"/>
  <c r="F413" i="1"/>
  <c r="G413" i="1"/>
  <c r="F410" i="1"/>
  <c r="G410" i="1"/>
  <c r="G354" i="1"/>
  <c r="G348" i="1"/>
  <c r="F339" i="1"/>
  <c r="F335" i="1"/>
  <c r="G335" i="1"/>
  <c r="F332" i="1"/>
  <c r="G332" i="1"/>
  <c r="F327" i="1"/>
  <c r="G327" i="1"/>
  <c r="F319" i="1"/>
  <c r="G319" i="1"/>
  <c r="G314" i="1"/>
  <c r="F297" i="1"/>
  <c r="F289" i="1"/>
  <c r="G289" i="1"/>
  <c r="G264" i="1"/>
  <c r="F258" i="1"/>
  <c r="G258" i="1"/>
  <c r="F240" i="1"/>
  <c r="F231" i="1"/>
  <c r="F236" i="1"/>
  <c r="F222" i="1"/>
  <c r="F218" i="1"/>
  <c r="F213" i="1"/>
  <c r="F210" i="1"/>
  <c r="G210" i="1"/>
  <c r="F206" i="1"/>
  <c r="G206" i="1"/>
  <c r="G203" i="1"/>
  <c r="F203" i="1"/>
  <c r="F200" i="1"/>
  <c r="G200" i="1"/>
  <c r="G197" i="1"/>
  <c r="F197" i="1"/>
  <c r="F193" i="1"/>
  <c r="F188" i="1"/>
  <c r="G188" i="1"/>
  <c r="F185" i="1"/>
  <c r="F181" i="1"/>
  <c r="G181" i="1"/>
  <c r="G164" i="1"/>
  <c r="G158" i="1"/>
  <c r="F150" i="1"/>
  <c r="G150" i="1"/>
  <c r="G148" i="1"/>
  <c r="F140" i="1"/>
  <c r="F141" i="1" s="1"/>
  <c r="G140" i="1"/>
  <c r="G141" i="1" s="1"/>
  <c r="G123" i="1"/>
  <c r="G36" i="1"/>
  <c r="G47" i="1"/>
  <c r="G50" i="1"/>
  <c r="G56" i="1"/>
  <c r="G62" i="1"/>
  <c r="G68" i="1"/>
  <c r="G73" i="1"/>
  <c r="G80" i="1"/>
  <c r="G85" i="1"/>
  <c r="G92" i="1"/>
  <c r="G99" i="1"/>
  <c r="G105" i="1"/>
  <c r="G112" i="1"/>
  <c r="G118" i="1"/>
  <c r="F123" i="1"/>
  <c r="F47" i="1"/>
  <c r="F50" i="1"/>
  <c r="F56" i="1"/>
  <c r="F62" i="1"/>
  <c r="F68" i="1"/>
  <c r="F73" i="1"/>
  <c r="F80" i="1"/>
  <c r="F92" i="1"/>
  <c r="F118" i="1"/>
  <c r="G406" i="1"/>
  <c r="G416" i="1"/>
  <c r="G424" i="1"/>
  <c r="G435" i="1"/>
  <c r="G439" i="1"/>
  <c r="G447" i="1"/>
  <c r="G451" i="1"/>
  <c r="G455" i="1"/>
  <c r="G343" i="1"/>
  <c r="G651" i="1"/>
  <c r="F451" i="1"/>
  <c r="F192" i="1"/>
  <c r="F217" i="1"/>
  <c r="F219" i="1"/>
  <c r="G339" i="1"/>
  <c r="F651" i="1"/>
  <c r="G231" i="1"/>
  <c r="G583" i="1"/>
  <c r="F343" i="1"/>
  <c r="G736" i="1"/>
  <c r="G236" i="1"/>
  <c r="G227" i="1"/>
  <c r="G222" i="1"/>
  <c r="G185" i="1"/>
  <c r="G297" i="1"/>
  <c r="G178" i="1"/>
  <c r="G193" i="1"/>
  <c r="G213" i="1"/>
  <c r="G218" i="1"/>
  <c r="G240" i="1"/>
  <c r="G375" i="1"/>
  <c r="G540" i="1"/>
  <c r="G614" i="1"/>
  <c r="G621" i="1"/>
  <c r="G628" i="1"/>
  <c r="G742" i="1"/>
  <c r="G743" i="1" s="1"/>
  <c r="F648" i="1" l="1"/>
  <c r="F360" i="1"/>
  <c r="G165" i="1"/>
  <c r="F165" i="1"/>
  <c r="G360" i="1"/>
  <c r="F151" i="1"/>
  <c r="F241" i="1"/>
  <c r="F479" i="1"/>
  <c r="G241" i="1"/>
  <c r="G648" i="1"/>
  <c r="F737" i="1"/>
  <c r="F124" i="1"/>
  <c r="G479" i="1"/>
  <c r="G151" i="1"/>
  <c r="G124" i="1"/>
  <c r="G737" i="1"/>
  <c r="F744" i="1" l="1"/>
  <c r="G744" i="1"/>
</calcChain>
</file>

<file path=xl/sharedStrings.xml><?xml version="1.0" encoding="utf-8"?>
<sst xmlns="http://schemas.openxmlformats.org/spreadsheetml/2006/main" count="1502" uniqueCount="698">
  <si>
    <t>Iš viso</t>
  </si>
  <si>
    <t>IŠ VISO:</t>
  </si>
  <si>
    <t>Bijotų seniūnija</t>
  </si>
  <si>
    <t>Bilionių seniūnija</t>
  </si>
  <si>
    <t>Didkiemio seniūnija</t>
  </si>
  <si>
    <t>Kaltinėnų seniūnija</t>
  </si>
  <si>
    <t>Kvėdarnos seniūnija</t>
  </si>
  <si>
    <t>Laukuvos seniūnija</t>
  </si>
  <si>
    <t>Pajūrio seniūnija</t>
  </si>
  <si>
    <t>Palentinio seniūnija</t>
  </si>
  <si>
    <t>Šilalės miesto seniūnija</t>
  </si>
  <si>
    <t>Šilalės kaimiškoji seniūnija</t>
  </si>
  <si>
    <t>Traksėdžio seniūnija</t>
  </si>
  <si>
    <t>Tenenių seniūnija</t>
  </si>
  <si>
    <t>Upynos seniūnija</t>
  </si>
  <si>
    <t>Žadeikių seniūnija</t>
  </si>
  <si>
    <t>Kultūros centras</t>
  </si>
  <si>
    <t>Savivaldybės priešgaisrinė tarnyba</t>
  </si>
  <si>
    <t>Šilalės Simono Gaudėšiaus gimnazija</t>
  </si>
  <si>
    <t>Šilalės r. Laukuvos Norberto Vėliaus gimnazija</t>
  </si>
  <si>
    <t>Šilalės  Dariaus ir  Girėno progimnazija</t>
  </si>
  <si>
    <t>Šilalės r. Pajūrio Stanislovo Biržiškio gimnazija</t>
  </si>
  <si>
    <t>Šilalės suaugusiųjų  mokykla</t>
  </si>
  <si>
    <t>Šilalės r. Pajūralio pagrindinė mokykla</t>
  </si>
  <si>
    <t>Šilalės r. Obelyno pagrindinė mokykla</t>
  </si>
  <si>
    <t>Šilalės r. Žadeikių pagrindinė mokykla</t>
  </si>
  <si>
    <t>Šilalės meno mokykla</t>
  </si>
  <si>
    <t>Šilalės sporto mokykla</t>
  </si>
  <si>
    <t>Šilalės švietimo pagalbos tarnyba</t>
  </si>
  <si>
    <t>Šilalės rajono savivaldybės visuomenės sveikatos biuras</t>
  </si>
  <si>
    <t>Šilalės rajono socialinių paslaugų namai</t>
  </si>
  <si>
    <t>Priemonės pavadinimas</t>
  </si>
  <si>
    <t>01.01.01.01.</t>
  </si>
  <si>
    <t>01.01.01.02.</t>
  </si>
  <si>
    <t>01.01.01.03.</t>
  </si>
  <si>
    <t>01.01.01.04.</t>
  </si>
  <si>
    <t>01.01.04.01.</t>
  </si>
  <si>
    <t>Mero reprezentacinių priemonių vykdymas</t>
  </si>
  <si>
    <t>01.01.04.02.</t>
  </si>
  <si>
    <t>01.01.04.03.</t>
  </si>
  <si>
    <t>Korupcijos prevencijos įgyvendinimas</t>
  </si>
  <si>
    <t>01.01.04.04.</t>
  </si>
  <si>
    <t>01.01.04.05.</t>
  </si>
  <si>
    <t>Šilalės rajonui nusipelniusių asmenų skatinimo programos įgyvendinimas</t>
  </si>
  <si>
    <t>01.01.04.06.</t>
  </si>
  <si>
    <t>Savivaldybių asociacijos nario mokestis</t>
  </si>
  <si>
    <t>01.01.04.07.</t>
  </si>
  <si>
    <t>01.01.04.09.</t>
  </si>
  <si>
    <t>Savivaldybės administracijos ir seniūnijų pastatų einamasis remontas</t>
  </si>
  <si>
    <t>01.02.01.01.</t>
  </si>
  <si>
    <t>Savivaldybės tarybos narių gebėjimų ir įgūdžių tobulinimas</t>
  </si>
  <si>
    <t>01.02.01.02.</t>
  </si>
  <si>
    <t>01.02.02.01.</t>
  </si>
  <si>
    <t>01.02.02.03.</t>
  </si>
  <si>
    <t>Dalyvavimas rengiant ir įgyvendinant regionų plėtros programas</t>
  </si>
  <si>
    <t>01.01.02.01.</t>
  </si>
  <si>
    <t>Seniūnijų finansinio, ūkinio bei materialinio aptarnavimo užtikrinimas</t>
  </si>
  <si>
    <t>01.01.02.02.</t>
  </si>
  <si>
    <t>Seniūnaičių ir kaimo bendruomenių pirmininkų veiklos rėmimas</t>
  </si>
  <si>
    <t>01.01.04.10.</t>
  </si>
  <si>
    <t>02.01.01.09.</t>
  </si>
  <si>
    <t>02.03.01.03.</t>
  </si>
  <si>
    <t>Naminių gyvūnų (šunų, kačių, paukščių ir kt.) priežiūros ir reguliavimo kontrolė</t>
  </si>
  <si>
    <t>02.03.01.04.</t>
  </si>
  <si>
    <t>02.03.01.05.</t>
  </si>
  <si>
    <t>Triukšmo prevencijos priemonių įgyvendinimas Šilalės rajono teritorijoje</t>
  </si>
  <si>
    <t>02.03.01.06.</t>
  </si>
  <si>
    <t>Oro kokybės valdymas Šilalės rajono savivaldybės teritorijoje</t>
  </si>
  <si>
    <t>03.02.01.01.</t>
  </si>
  <si>
    <t>Prevencinių programų rengimas ir įgyvendinimas bendradarbiaujant su policija</t>
  </si>
  <si>
    <t>03.02.01.02.</t>
  </si>
  <si>
    <t>Saugios kaimynystės iniciatyvų rėmimas</t>
  </si>
  <si>
    <t>03.02.01.03.</t>
  </si>
  <si>
    <t>Stebėjimo kamerų įrengimas potencialiai pavojingose vietose</t>
  </si>
  <si>
    <t>03.02.01.04.</t>
  </si>
  <si>
    <t>Eismo saugumo priemonių diegimas Šilalės mieste ir rajono gyvenvietėse</t>
  </si>
  <si>
    <t>04.02.01.03.</t>
  </si>
  <si>
    <t>04.02.02.01.</t>
  </si>
  <si>
    <t>04.03.01.01.</t>
  </si>
  <si>
    <t>Visuomenės sveikatos biuro išlaikymo užtikrinimas</t>
  </si>
  <si>
    <t>04.03.01.02.</t>
  </si>
  <si>
    <t>Sukurti darbo organizavimo sistemą su rizikos grupės asmenimis</t>
  </si>
  <si>
    <t>05.01.01.01.</t>
  </si>
  <si>
    <t>Šilalės rajono etninės kultūros plėtros programos parengimas ir įgyvendinimas</t>
  </si>
  <si>
    <t>05.01.01.02.</t>
  </si>
  <si>
    <t>05.01.01.03.</t>
  </si>
  <si>
    <t>05.02.02.01.</t>
  </si>
  <si>
    <t>05.02.02.02.</t>
  </si>
  <si>
    <t>05.02.02.03.</t>
  </si>
  <si>
    <t>05.02.03.05.</t>
  </si>
  <si>
    <t>Kultūros paveldo objektų tvarkymas</t>
  </si>
  <si>
    <t>05.02.01.04.</t>
  </si>
  <si>
    <t>05.02.03.07.</t>
  </si>
  <si>
    <t>Seniūnijų laisvalaikio salių materialinės bazės atnaujinimas</t>
  </si>
  <si>
    <t>05.02.01.01.</t>
  </si>
  <si>
    <t>05.02.01.02.</t>
  </si>
  <si>
    <t>05.02.03.01.</t>
  </si>
  <si>
    <t>Bibliotekų materialinės bazės atnaujinimas</t>
  </si>
  <si>
    <t>06.01.01.01.</t>
  </si>
  <si>
    <t>06.01.01.02.</t>
  </si>
  <si>
    <t>Sporto varžybų ir stovyklų organizavimas</t>
  </si>
  <si>
    <t>07.01.05.02.</t>
  </si>
  <si>
    <t>07.01.02.03.</t>
  </si>
  <si>
    <t>07.01.05.03.</t>
  </si>
  <si>
    <t>07.01.01.01.</t>
  </si>
  <si>
    <t>Ikimokyklinių įstaigų ugdymo proceso ir aplinkos užtikrinimas</t>
  </si>
  <si>
    <t>07.01.05.01.</t>
  </si>
  <si>
    <t>07.03.01.03.</t>
  </si>
  <si>
    <t>Švietimo įstaigų ilgalaikio turto įsigijimas</t>
  </si>
  <si>
    <t>07.01.02.02.</t>
  </si>
  <si>
    <t>07.03.01.01.</t>
  </si>
  <si>
    <t>07.02.01.01.</t>
  </si>
  <si>
    <t>07.01.03.01.</t>
  </si>
  <si>
    <t>Šilalės meno mokykloje ugdymo proceso ir aplinkos išlaikymo užtikrinimas</t>
  </si>
  <si>
    <t>07.01.03.02.</t>
  </si>
  <si>
    <t>Šilalės sporto mokykloje ugdymo proceso ir aplinkos išlaikymo užtikrinimas</t>
  </si>
  <si>
    <t>07.01.04.01.</t>
  </si>
  <si>
    <t>Šilalės švietimo pagalbos tarnybos veiklos organizavimo užtikrinimas</t>
  </si>
  <si>
    <t>07.01.04.03.</t>
  </si>
  <si>
    <t>08.01.01.03.</t>
  </si>
  <si>
    <t>Civilinės būklės aktų registravimas</t>
  </si>
  <si>
    <t>08.01.01.04.</t>
  </si>
  <si>
    <t>Valstybinės kalbos vartojimo ir taisyklingumo kontrolė</t>
  </si>
  <si>
    <t>08.01.01.05.</t>
  </si>
  <si>
    <t>Archyvinių dokumentų tvarkymas</t>
  </si>
  <si>
    <t>08.01.01.07.</t>
  </si>
  <si>
    <t>Pirminė teisinė pagalba</t>
  </si>
  <si>
    <t>08.01.01.09.</t>
  </si>
  <si>
    <t>Jaunimo teisių apsauga</t>
  </si>
  <si>
    <t>08.01.01.14.</t>
  </si>
  <si>
    <t>Žemės ūkio funkcijų vykdymas</t>
  </si>
  <si>
    <t>08.01.01.13.</t>
  </si>
  <si>
    <t>09.02.03.06.</t>
  </si>
  <si>
    <t>09.01.01.04.</t>
  </si>
  <si>
    <t>Šilalės rajono savivaldybės socialinės paramos programos įgyvendinimas</t>
  </si>
  <si>
    <t>09.01.01.01.</t>
  </si>
  <si>
    <t>Institucijos valdymo išlaidos (socialinių darbuotojų išlaikymas)</t>
  </si>
  <si>
    <t>09.01.02.01.</t>
  </si>
  <si>
    <t>Socialinių darbuotojų kvalifikacijos kėlimas</t>
  </si>
  <si>
    <t>09.02.03.02.</t>
  </si>
  <si>
    <t>09.01.01.02.</t>
  </si>
  <si>
    <t>09.03.01.04.</t>
  </si>
  <si>
    <t>Trumpalaikės socialinės globos paslaugų teikimas tėvų globos netekusiems vaikams</t>
  </si>
  <si>
    <t>09.03.01.05.</t>
  </si>
  <si>
    <t>09.03.01.06.</t>
  </si>
  <si>
    <t>Socialinių paslaugų teikimas neįgaliesiems (dienos soc. globa institucijoje)</t>
  </si>
  <si>
    <t>09.03.01.07.</t>
  </si>
  <si>
    <t>Socialinių paslaugų teikimas asmens namuose (pagalba asmens namuose)</t>
  </si>
  <si>
    <t>09.03.01.08.</t>
  </si>
  <si>
    <t>09.03.01.09.</t>
  </si>
  <si>
    <t>Socialinės priežiūros paslaugų teikimas (vaikų dienos centras)</t>
  </si>
  <si>
    <t>09.03.01.10.</t>
  </si>
  <si>
    <t>09.03.01.12.</t>
  </si>
  <si>
    <t>09.03.01.14.</t>
  </si>
  <si>
    <t>Maitinimo paslaugų teikimas</t>
  </si>
  <si>
    <t>09.04.02.02.</t>
  </si>
  <si>
    <t>10.01.01.01.</t>
  </si>
  <si>
    <t>10.01.01.02.</t>
  </si>
  <si>
    <t>10.01.01.03.</t>
  </si>
  <si>
    <t>Vietos bendruomenių verslumo skatinimas</t>
  </si>
  <si>
    <t>10.02.01.01.</t>
  </si>
  <si>
    <t>Šilalės rajono kaimo rėmimo plėtros programos įgyvendinimas</t>
  </si>
  <si>
    <t>10.02.01.03.</t>
  </si>
  <si>
    <t>Žemdirbių švenčių ir kitų renginių organizavimas</t>
  </si>
  <si>
    <t>11.01.01.03.</t>
  </si>
  <si>
    <t>Komunalinių atliekų tvarkymo infrastruktūros plėtra</t>
  </si>
  <si>
    <t>11.01.05.02.</t>
  </si>
  <si>
    <t>Šilalės rajono  savivaldybės verslo plėtros programos įgyvendinimui</t>
  </si>
  <si>
    <t>11.01.05.03.</t>
  </si>
  <si>
    <t>11.01.01.02.</t>
  </si>
  <si>
    <t>Atliekų išvežimas iš kapinių ir bendrojo naudojimo teritorijų</t>
  </si>
  <si>
    <t>11.01.03.01.</t>
  </si>
  <si>
    <t>Rajono gatvių apšvietimo užtikrinimas</t>
  </si>
  <si>
    <t>11.01.04.01.</t>
  </si>
  <si>
    <t>Gėlynų įrengimas ir priežiūra</t>
  </si>
  <si>
    <t>11.01.04.02.</t>
  </si>
  <si>
    <t>Medžių kirtimo, sodinimo, tvarkymo ir pertvarkymo darbai</t>
  </si>
  <si>
    <t>11.01.04.03.</t>
  </si>
  <si>
    <t>11.01.02.06.</t>
  </si>
  <si>
    <t>Gatvių priežiūra žiemos sezono metu</t>
  </si>
  <si>
    <t>11.01.04.05.</t>
  </si>
  <si>
    <t>Savivaldybei priklausančių visuomeninės paskirties pastatų aplinkos tvarkymas</t>
  </si>
  <si>
    <t>11.01.03.02.</t>
  </si>
  <si>
    <t>Gatvių apšvietimo tinklų įrengimas</t>
  </si>
  <si>
    <t>11.01.02.03.</t>
  </si>
  <si>
    <t>11.01.02.11.</t>
  </si>
  <si>
    <t>Šaligatvių ir pėsčiųjų takų priežiūra ir plėtra</t>
  </si>
  <si>
    <t>11.01.05.06.</t>
  </si>
  <si>
    <t>13.01.04.06.</t>
  </si>
  <si>
    <t>Pėsčiųjų tilto per miesto tvenkinį į Bendruomenių parką įrengimas</t>
  </si>
  <si>
    <t>13.01.04.08.</t>
  </si>
  <si>
    <t>13.01.04.09.</t>
  </si>
  <si>
    <t>13.01.05.13.</t>
  </si>
  <si>
    <t>13.01.05.14.</t>
  </si>
  <si>
    <t>13.01.05.20.</t>
  </si>
  <si>
    <t>13.01.05.22.</t>
  </si>
  <si>
    <t>13.01.05.23.</t>
  </si>
  <si>
    <t>13.01.05.25.</t>
  </si>
  <si>
    <t>14.01.02.01.</t>
  </si>
  <si>
    <t>14.01.02.02.</t>
  </si>
  <si>
    <t>14.01.02.03.</t>
  </si>
  <si>
    <t>Šilalės rajono nevyriausybinių organizacijų rėmimo programos įgyvendinimas</t>
  </si>
  <si>
    <t>Programos pavadinimas, programos kodas</t>
  </si>
  <si>
    <t>Asignavimų valdytojo pavadinimas</t>
  </si>
  <si>
    <t>Priemonės kodas strateginiame plane</t>
  </si>
  <si>
    <t>PATVIRTINTA</t>
  </si>
  <si>
    <t xml:space="preserve">Šilalės rajono savivaldybės tarybos </t>
  </si>
  <si>
    <t>eurais</t>
  </si>
  <si>
    <t>iš viso</t>
  </si>
  <si>
    <t>Savivaldybės tarybos finansinio, ūkinio bei materialinio aptarnavimo užtikrinimas</t>
  </si>
  <si>
    <t>Savivaldybės funkcijų įgyvendinimo ir valdymo tobulinimo programa Nr.1</t>
  </si>
  <si>
    <t>Savivaldybės administracijos ir jos struktūrinių padalinių finansinio, ūkinio bei materialinio aptarnavimo užtikrinimas</t>
  </si>
  <si>
    <t>Savivaldybės kontrolieriaus finansinio, ūkinio bei materialinio aptarnavimo užtikrinimas</t>
  </si>
  <si>
    <t>Savivaldybės administracijos ir seniūnijų darbuotojų įgūdžių ir kompetencijos gerinimas</t>
  </si>
  <si>
    <t>Savivaldybės administracija</t>
  </si>
  <si>
    <t>Savivaldybės administracijos ir seniūnijų  veiklai reikalingo ilgalaikio turto įsigijimas</t>
  </si>
  <si>
    <t>Savivaldybės administracijos ir seniūnijų veiklai reikalingo ilgalaikio turto įsigijimas</t>
  </si>
  <si>
    <t>Iš viso Savivaldybės funkcijų įgyvendinimo ir valdymo tobulinimo programa Nr. 01</t>
  </si>
  <si>
    <t>Darbo užmokesčio dalies grąžinimo (dėl ekonominės krizės neproporcingo sumažinimo) išlaidos</t>
  </si>
  <si>
    <t>Iš viso  Šilalės rajono viešosios tvarkos ir visuomenės priešgaisrinės apsaugos programa Nr. 03</t>
  </si>
  <si>
    <t>Palankių ir patrauklių gyvenimo ir darbo sąlygų Šilalės rajono savivaldybės  asmens sveikatos priežiūros įstaigoms reikalingiems medicinos darbuotojams sudarymas, remiant būsto įsigijimą bei kitas priemones medicinos darbuotojų gerovei užtikrinti</t>
  </si>
  <si>
    <t>Iš viso  Sveikatos apsaugos programa  Nr. 04</t>
  </si>
  <si>
    <t>Lietuvos valstybės atkūrimo šimtmečio minėjimo Šilalės rajone programos įgyvendinimas 2016 -2020 m.</t>
  </si>
  <si>
    <t>Šilalės rajono religinių bendruomenių rėmimo ir nekilnojamojo kultūros paveldo tvarkybos programos įgyvendinimas</t>
  </si>
  <si>
    <t xml:space="preserve"> Savivaldybės administracija</t>
  </si>
  <si>
    <t>Šilalės rajono viešosios tvarkos ir visuomenės priešgaisrinės apsaugos programa Nr. 03</t>
  </si>
  <si>
    <t>Sveikatos apsaugos programa  Nr. 04</t>
  </si>
  <si>
    <t>Seniūnijų laisvalaikio salių finansinio, ūkinio  veiklos organizavimo užtikrinimas</t>
  </si>
  <si>
    <t>Iš viso     Kultūros ugdymo ir etnokultūros puoselėjimo programa Nr. 05</t>
  </si>
  <si>
    <t>Iš viso     Kūno kultūros ir sporto programa Nr. 06</t>
  </si>
  <si>
    <t>Švietimo kokybės ir mokymosi aplinkos užtikrinimo programa Nr. 07</t>
  </si>
  <si>
    <t>Bendrojo ugdymo mokyklų mokinių, gyvenančių kaimo gyvenamosiose vietovėse, neatlygintino pavėžėjimo į mokyklas ir į namus organizavimas</t>
  </si>
  <si>
    <t>Mokytojų, mokinių, savivaldybės specialistų pavežimą į renginius, olimpiadas, varžybas, vykdyti
priežiūrą ir kt.</t>
  </si>
  <si>
    <t>Ugdymo proceso ir aplinkos išlaikymo užtikrinimas gimnazijos tipo bendrojo ugdymo mokyklose</t>
  </si>
  <si>
    <t>Ugdymo proceso ir aplinkos išlaikymo užtikrinimas pagrindinės mokyklos ir progimnazijos tipo bendrojo ugdymo mokyklose</t>
  </si>
  <si>
    <t>Švietimo  įstaigų pastatų ir aplinkos pritaikymas higienos normų reikalavimams, remonto ir avarijų likvidavimo darbai</t>
  </si>
  <si>
    <t>Šilalės r. Kaltinėnų Aleksandro Stulginskio gimnazija</t>
  </si>
  <si>
    <t>Mokomųjų dalykų olimpiadų, egzaminų, konkursų, parodų, sporto varžybų organizavimas, delegacijų išsiuntimas į šalies bei tarptautinius renginius, gabiųjų vaikų ir jaunimo rėmimas ir skatinimas ir kt.</t>
  </si>
  <si>
    <t>Šilalės r. Kvėdarnos Kazimiero Jauniaus gimnazija</t>
  </si>
  <si>
    <t>Iš viso    Švietimo kokybės ir mokymosi aplinkos užtikrinimo programa  Nr. 07</t>
  </si>
  <si>
    <t>Valstybinių (perduotų savivaldybėms) funkcijų vykdymo programa  Nr. 08</t>
  </si>
  <si>
    <t>Apmokėjimas savivaldybei tenkančia dalimi už daugiabučių namų bendrosios nuosavybės objektų atnaujinimą ir renovaciją bei lėšų kaupimą</t>
  </si>
  <si>
    <t>Socialinės apsaugos plėtojimo programa Nr. 09</t>
  </si>
  <si>
    <t>Iš viso  Socialinės apsaugos plėtojimo programa Nr. 09</t>
  </si>
  <si>
    <t>Komunalinio ūkio ir turto programa Nr.11</t>
  </si>
  <si>
    <t>Šilalės rajono  savivaldybės daugiabučių namų modernizavimo programos įgyvendinimui</t>
  </si>
  <si>
    <t>Kapinių teritorijų priežiūra rajono seniūnijose (veikiančių ir neveikiančių kapinių)</t>
  </si>
  <si>
    <t>________________________________________________________</t>
  </si>
  <si>
    <t>Dezinsekcijos ir deratizacijos darbų organizavimas gyvenamųjų namų rūsiuose, visuomeniniuose pastatuose, atliekų kaupimo teritorijose ir užkrečiamųjų ligų židiniuose, tvarkymo ir valymo darbai rizikos taškuose</t>
  </si>
  <si>
    <t>Kultūros renginių organizavimas ir rėmimas, siekiant užtikrinti proporcingą paslaugų suteikimą tiek vyrams, tiek moterims, kad renginiuose dalyvautų, ne mažiau, kaip 30 proc. vienos lyties asmenų.</t>
  </si>
  <si>
    <t xml:space="preserve">Dainų švenčių tradicijos tęstinumo užtikrinimas, siekiant, kad kolektyvuose dalyvautų ne mažiau kaip 35 proc. tos pačios lyties asmenų. </t>
  </si>
  <si>
    <t>Asmeninės higienos ir priežiūros paslaugų teikimas ir skyrimas (dušo bei skalbimo paslaugos)</t>
  </si>
  <si>
    <t>Būsimų globėjų ir įtėvių paieškos, rengimo, atrankos, konsultavimo ir pagalbos jiems teikimo paslaugų teikimas</t>
  </si>
  <si>
    <t>Kaimo bendruomenių, vietos veiklos grupių ir kitų su kaimo plėtra susijusių NVO veiklos rėmimas</t>
  </si>
  <si>
    <t>Kaimo bendruomenių, vietos veiklos grupių ir kitų su kaimo plėtra susijusių NVO projektų bendrasis finansavimas</t>
  </si>
  <si>
    <t>Šilalės miesto sporto aikštelės, esančios J. Basanavičiaus g. 21 C Šilalėje, kapitalinis remontas</t>
  </si>
  <si>
    <t>Kaltinėnų sinagogos Kražių g. 4, Kaltinėnų mstl., Šilalės  r. sav., rekonstrukcija ir pritaikymas kultūros, švietimo, turizmo ir kitoms viešosioms reikmėms</t>
  </si>
  <si>
    <t xml:space="preserve">Pėsčiųjų takų rekonstrukcija A. Stulginskio g. ir dalyje Gardavos g.  Tūbinių I k. Šilalės r. </t>
  </si>
  <si>
    <t>Projektas „Pavojingų cheminių medžiagų valdymas savivaldos lygiu NonHazCity“</t>
  </si>
  <si>
    <t>Požerės Kristaus Atsimainymo bažnyčios komplekso aktualizavimas vietos bendruomenės poreikiams</t>
  </si>
  <si>
    <t>Kultūros renginių organizavimas ir rėmimas, siekiant užtikrinti proporcingą paslaugų suteikimą tiek vyrams, tiek moterims, kad renginiuose dalyvautų ne mažiau kaip 30 proc. vienos lyties asmenų.</t>
  </si>
  <si>
    <t>Mokytojų, mokinių, savivaldybės specialistų pavežimas į renginius, olimpiadas, varžybas, vykdyti
priežiūrą ir kt.</t>
  </si>
  <si>
    <t>Mokinių pavėžėjimo priklausančiais „geltonaisiais“ autobusais užtikrinimas</t>
  </si>
  <si>
    <t>Laikino apgyvendinimo ir laikino apnakvindinimo paslaugų teikimas</t>
  </si>
  <si>
    <t>Kūno kultūros ir sporto programa              Nr. 06</t>
  </si>
  <si>
    <t>07.01.03.05.</t>
  </si>
  <si>
    <t>01.02.02.14.</t>
  </si>
  <si>
    <t>Specializuotų programų diegimas</t>
  </si>
  <si>
    <t>02.01.01.01.</t>
  </si>
  <si>
    <t>02.01.01.03.</t>
  </si>
  <si>
    <t>02.01.01.04.</t>
  </si>
  <si>
    <t>02.01.01.05.</t>
  </si>
  <si>
    <t>02.01.01.06.</t>
  </si>
  <si>
    <t>02.01.01.07.</t>
  </si>
  <si>
    <t>04.01.01.01.</t>
  </si>
  <si>
    <t xml:space="preserve">Šilalės rajono savivaldybės visuomenės sveikatos rėmimo specialiosios programos įgyvendinimas </t>
  </si>
  <si>
    <t>Muziejaus vertybių fondo kaupimas, restauravimas ir konservavimas</t>
  </si>
  <si>
    <t>05.02.03.06.</t>
  </si>
  <si>
    <t>Šilalės rajono savivaldybės viešosios bibliotekos kaimo filialų pastatų renovacija</t>
  </si>
  <si>
    <t>06.01.01.03.</t>
  </si>
  <si>
    <t>Kūno kultūros ir sporto renginių suaugusiems organizavimas, sąlygų vykti į varžybas sudarymas</t>
  </si>
  <si>
    <t>09.02.03.05.</t>
  </si>
  <si>
    <t>Socialinio būsto įsigijimas</t>
  </si>
  <si>
    <t>Socialinių pašalpų skyrimas ir mokėjimas nepasiturintiems gyventojams</t>
  </si>
  <si>
    <t>09.02.02.03.</t>
  </si>
  <si>
    <t>09.02.02.04.</t>
  </si>
  <si>
    <t>Mirusių asmenų palaikų pervežimo išlaidos</t>
  </si>
  <si>
    <t>09.02.02.06</t>
  </si>
  <si>
    <t>09.02.02.14.</t>
  </si>
  <si>
    <t>09.02.02.15.</t>
  </si>
  <si>
    <t>09.01.02.04.</t>
  </si>
  <si>
    <t>Socialinių įstaigų remontas</t>
  </si>
  <si>
    <t>09.03.01.11.</t>
  </si>
  <si>
    <t xml:space="preserve"> Žemės ūkio plėtros ir melioracijos programa    Nr. 10</t>
  </si>
  <si>
    <t>11.02.01.01.</t>
  </si>
  <si>
    <t>Šilalės rajono savivaldybės nekilnojamojo turto kadastriniai matavimai ir teisinė registracija bei turto vertinimas</t>
  </si>
  <si>
    <t>11.01.04.06.</t>
  </si>
  <si>
    <t xml:space="preserve">Vaikų žaidimų aikštelių įrengimas </t>
  </si>
  <si>
    <t>11.01.02.02.</t>
  </si>
  <si>
    <t>Asfaltbetonio dangų paprastasis remontas mieste ir kaimiškosiose seniūnijose</t>
  </si>
  <si>
    <t>11.01.02.09</t>
  </si>
  <si>
    <t>Gatvių pavadinimų informacinių lentelių įrengimas seniūnijose</t>
  </si>
  <si>
    <t>11.01.02.11</t>
  </si>
  <si>
    <t>Savivaldybei priklausančių visuomenės paskirties pastatų aplinkos tvarkymas</t>
  </si>
  <si>
    <t>11.01.05.07.</t>
  </si>
  <si>
    <t>13.01.05.18.</t>
  </si>
  <si>
    <t>13.01.05.26.</t>
  </si>
  <si>
    <t>Kompensacijų už šildymą ir karštą  vandenį administravimas</t>
  </si>
  <si>
    <t>Kompensacijos už karštą vandenį</t>
  </si>
  <si>
    <t>09.02.02.16.</t>
  </si>
  <si>
    <t>Kompensacijos už šaltą vandenį</t>
  </si>
  <si>
    <t>09.02.02.17.</t>
  </si>
  <si>
    <t>09.02.02.18.</t>
  </si>
  <si>
    <t>09.02.02.19.</t>
  </si>
  <si>
    <t>Kompensacijos kietam kurui</t>
  </si>
  <si>
    <t>09.02.03.03.</t>
  </si>
  <si>
    <t>Būsto pritaikymas neįgaliesiems</t>
  </si>
  <si>
    <t>09.03.01.13.</t>
  </si>
  <si>
    <t>09.04.01.01.</t>
  </si>
  <si>
    <t>Neįgaliųjų socialinės integracijos įgyvendinimas</t>
  </si>
  <si>
    <t>09.04.02.03.</t>
  </si>
  <si>
    <t>Pagalbos pinigai už globojamą vaiką</t>
  </si>
  <si>
    <t>Jaunimo politikos įgyvendinimo programa  Nr. 14</t>
  </si>
  <si>
    <t>Savivaldybės infrastruktūros objektų priežiūros ir plėtros programa Nr. 13</t>
  </si>
  <si>
    <t>09.03.01.16.</t>
  </si>
  <si>
    <t>Tradicinių, tarptautinių ir kitų sporto priemonių vykdymas bei sporto klubų dalinis rėmimas</t>
  </si>
  <si>
    <t>Švietimo  įstaigų pastatų ir aplinkos pritaikymas higienos normų reikalavimams, remonto ir avarijų likvidavimo darbai (Projektas „Šilalės meno mokyklos infrastruktūros  tobulinimas plėtojant vaikų ir jaunimo neformaliojo ugdymo galimybes“</t>
  </si>
  <si>
    <t>Vietinės reikšmės kelių ir gatvių su žvyro danga mieste ir kaimiškosiose seniūnijose</t>
  </si>
  <si>
    <t>04.02.01.04.</t>
  </si>
  <si>
    <t>Asmens sveikatos priežiūros įstaigų pastatų ir patalpų renovacija pagal HN reikalavimus</t>
  </si>
  <si>
    <t>Viešųjų tualetų pirkimas</t>
  </si>
  <si>
    <t>Eil. Nr.</t>
  </si>
  <si>
    <t xml:space="preserve">Iš viso Žemės ūkio plėtros ir melioracijos programa  Nr. 10                      </t>
  </si>
  <si>
    <t xml:space="preserve">Iš viso Savivaldybės infrastruktūros objektų priežiūros ir plėtros programa Nr. 13 </t>
  </si>
  <si>
    <t>Švietimo  įstaigų pastatų ir aplinkos pritaikymas higienos normų reikalavimams, remonto ir avarijų likvidavimo darbai (Finansavimo šaltinis Nr. 155)</t>
  </si>
  <si>
    <t>Šilalės Vlado Statkevičiaus muziejus</t>
  </si>
  <si>
    <t>05.02.01.03.</t>
  </si>
  <si>
    <t>Savarankiško gyvenimo namų plėtra  senyvo amžiaus asmenims ir (ar) asmenims su negalia  Šventupio g. 3, Šiauduvoje, Šilalės r. (Finansavimo šaltinis Nr. 155)</t>
  </si>
  <si>
    <t>09.04.02.04.</t>
  </si>
  <si>
    <t>Viešoji biblioteka</t>
  </si>
  <si>
    <t>09.02.03.01.</t>
  </si>
  <si>
    <t>13.01.05.43.</t>
  </si>
  <si>
    <t>Šilalės sporto  mokykla</t>
  </si>
  <si>
    <t>08.01.01.20.</t>
  </si>
  <si>
    <t>Socialinė parama mokiniams už įsigytus produktus</t>
  </si>
  <si>
    <t>09.02.02.02.</t>
  </si>
  <si>
    <t>Kompensacijos už šildymą</t>
  </si>
  <si>
    <t>01.02.02.09.</t>
  </si>
  <si>
    <t>Didinti elektroninių paslaugų prieinamumą ir kokybę</t>
  </si>
  <si>
    <t xml:space="preserve">Atstovavimo teismuose ir teismų sprendimų vykdymo organizavimas  </t>
  </si>
  <si>
    <t>Informacinių technologijų ir elektroninių paslaugų plėtojimas (Kompiuterinės technikos ir licencijuotos programinės įrangos įsigijimas ir priežiūra)</t>
  </si>
  <si>
    <t>01.01.04.08.</t>
  </si>
  <si>
    <t>Rinkimų rengimo išlaidos</t>
  </si>
  <si>
    <t xml:space="preserve">Seniūnijų finansinio, ūkinio bei materialinio aptarnavimo užtikrinimas  </t>
  </si>
  <si>
    <t xml:space="preserve">Savivaldybės administracijos ir seniūnijų pastatų einamasis remontas </t>
  </si>
  <si>
    <t>Juridiniams ir fiziniams asmenims priklausančių teritorijų sanitarijos ir tvarkos kontrolė</t>
  </si>
  <si>
    <t>02.03.01.02.</t>
  </si>
  <si>
    <t>02.01.01.10.</t>
  </si>
  <si>
    <t>Projektas "Privačių namų prijungimas prie centralizuotų nuotekų surinkimo infrastruktūrų Šilalės aglomeracijoje"</t>
  </si>
  <si>
    <t>Civilinės saugos būklės gerinimas</t>
  </si>
  <si>
    <t>03.01.01.02.</t>
  </si>
  <si>
    <t>Miesto šventės organizavimas</t>
  </si>
  <si>
    <t>05.02.02.04.</t>
  </si>
  <si>
    <t xml:space="preserve">Ikimokyklinių įstaigų ugdymo proceso ir aplinkos užtikrinimas </t>
  </si>
  <si>
    <t xml:space="preserve">Švietimo  įstaigų pastatų ir aplinkos pritaikymas higienos normų reikalavimams, remonto ir avarijų likvidavimo darbai </t>
  </si>
  <si>
    <t xml:space="preserve">Neformaliojo vaikų švietimo programų įvairovės užtikrinimas </t>
  </si>
  <si>
    <t>Šilalės rajono savivaldybės vaikų ir jaunimo vasaros poilsio organizavimas</t>
  </si>
  <si>
    <t>07.01.02.08.</t>
  </si>
  <si>
    <t xml:space="preserve">Pastatų paskirties pakeitimas į gyvenamosios paskirties pastatus  </t>
  </si>
  <si>
    <t xml:space="preserve">Socialinio būsto ir socialinio būsto fondo, skirto laikinam apgyvendinimui, remontavimas </t>
  </si>
  <si>
    <t>Bendruomeniniai vaikų globos namai</t>
  </si>
  <si>
    <t>Parama iš Europos pagalbos labiausiai skurstantiems asmenims fondo lėšų maisto produktais</t>
  </si>
  <si>
    <t xml:space="preserve">Išmoka už socialinę globą šeimoje </t>
  </si>
  <si>
    <t xml:space="preserve">Komunalinių atliekų tvarkymo infrastruktūros plėtra </t>
  </si>
  <si>
    <t xml:space="preserve">Gatvių priežiūra žiemos sezono metu </t>
  </si>
  <si>
    <t xml:space="preserve">Viešųjų tualetų priežiūra </t>
  </si>
  <si>
    <t>11.01.05.04.</t>
  </si>
  <si>
    <t>Daugiabučių namų savininkų rėmimo programos įgyvendinimui</t>
  </si>
  <si>
    <t>11.01.02.08.</t>
  </si>
  <si>
    <t>Gatvių, aikščių ir šaligatvių dangų priežiūros ir remonto darbai</t>
  </si>
  <si>
    <t>11.01.02.01.</t>
  </si>
  <si>
    <t>Žvyruotų gatvių paprastasis remontas mieste ir kaimiškosiose seniūnijose</t>
  </si>
  <si>
    <t>13.01.05.16.</t>
  </si>
  <si>
    <t>Bendruomeninių vaikų namų steigimas</t>
  </si>
  <si>
    <t>Kelių, gatvių kapitalinio remonto darbai (mieste ir kaimiškosiose seniūnijose)</t>
  </si>
  <si>
    <t>Savivaldybes jungiančių turizmo trasų ir turizmo maršrutų infrastruktūros plėtra Šilalės rajone</t>
  </si>
  <si>
    <t xml:space="preserve">Bešeimininkių apleistų pastatų, įrenginių likvidavimas ir užterštų teritorijų tvarkymas </t>
  </si>
  <si>
    <t>13.01.01.07.</t>
  </si>
  <si>
    <t>Vandentvarkos ūkio specialiojo plano atnaujinimas</t>
  </si>
  <si>
    <t>Bendruomeninių vaikų globos namų steigimas ir vaikų dienos centrų tinklo plėtra Šilalės rajono savivaldybėje</t>
  </si>
  <si>
    <t xml:space="preserve">Socialinio būsto fondo plėtra Šilalės rajono savivaldybėje </t>
  </si>
  <si>
    <t>Šilalės rajono savivaldybės Kontrolės ir audito tarnyba</t>
  </si>
  <si>
    <t>07.01.02.09.</t>
  </si>
  <si>
    <t>Aplinkos kokybės gerinimo ir aplinkos apsaugos priemonės  (SB (AA) -154)</t>
  </si>
  <si>
    <t>Aplinkos monitoringo, prevencinės, aplinkos atkūrimo priemonės (SB (AA) -154)</t>
  </si>
  <si>
    <t>Visuomenės švietimo ir mokymo aplinkosaugos klausimais priemonės                         (SB (AA) -154)</t>
  </si>
  <si>
    <t>Žemės sklypų, kuriuose neuždrausta medžioklė, savininkų, valdytojų ir naudotojų įgyvendinamos priemonės, kurioms finansuoti naudojamos lėšos, surinktos už medžiojamųjų gyvūnų išteklių naudojimą  (SB (AA) -154)</t>
  </si>
  <si>
    <t xml:space="preserve">04.01.01.01.  </t>
  </si>
  <si>
    <t>Šilalės rajono savivaldybės visuomenės sveikatos rėmimo specialiosios programos įgyvendinimas  (SB (AA) -154)</t>
  </si>
  <si>
    <t>14.01.02.07.</t>
  </si>
  <si>
    <t>09.02.02.01.</t>
  </si>
  <si>
    <t xml:space="preserve">Švietimo įstaigų ilgalaikio turto įsigijimas </t>
  </si>
  <si>
    <t>Šilalės r. Kvėdarnos darželis „Saulutė“</t>
  </si>
  <si>
    <t>08.01.01.26.</t>
  </si>
  <si>
    <t>13.01.04.07.</t>
  </si>
  <si>
    <t>13.01.04.34</t>
  </si>
  <si>
    <t>Pajūrio seniūnijos Kalniškių I kaimo gatvės rekonstrukcija</t>
  </si>
  <si>
    <t>05.02.01.05.</t>
  </si>
  <si>
    <t>Palūkanų finansavimas</t>
  </si>
  <si>
    <t>Projektas „Kompleksinių paslaugų šeimai teikimas Šilalės rajono savivaldybėje“</t>
  </si>
  <si>
    <t>12.01.02.02.</t>
  </si>
  <si>
    <t>Kultūros centro investicinio projekto ir rinkodaros plano koregavimas</t>
  </si>
  <si>
    <t xml:space="preserve"> </t>
  </si>
  <si>
    <t>2 priedas</t>
  </si>
  <si>
    <t xml:space="preserve"> D. Poškos gatvės ir Kovo 11-osios gatvės dalies rekonstrukcija</t>
  </si>
  <si>
    <t>13.01.04.11.</t>
  </si>
  <si>
    <t xml:space="preserve">13.01.05.24. </t>
  </si>
  <si>
    <t>Projektas „Šilalės ir Sovetsko istorinio ir kultūros paveldo išsaugojimas“</t>
  </si>
  <si>
    <t>Biudžeto ir finansų skyrius</t>
  </si>
  <si>
    <t>04.03.01.07.</t>
  </si>
  <si>
    <t>05.01.01.05.</t>
  </si>
  <si>
    <t>05.02.02.05.</t>
  </si>
  <si>
    <t>Kofinansuoti kultūros ir meno projektus</t>
  </si>
  <si>
    <t xml:space="preserve">Kultūros centro veiklos organizavimo užtikrinimas </t>
  </si>
  <si>
    <t>Viešosios bibliotekos ir jos filialų veiklos organizavimo užtikrinimas</t>
  </si>
  <si>
    <t>07.01.02.11.</t>
  </si>
  <si>
    <t>Kokybės krepšelis</t>
  </si>
  <si>
    <t>Avariniai melioracijos statinių remontai</t>
  </si>
  <si>
    <t>10.02.02.01.</t>
  </si>
  <si>
    <t>10.02.02.11.</t>
  </si>
  <si>
    <t>10.02.02.12.</t>
  </si>
  <si>
    <t>Vienkartinių ir tikslinių pašalpų skyrimas</t>
  </si>
  <si>
    <t>Vienkartinės paramos gimus vaikui skyrimas</t>
  </si>
  <si>
    <t>Socialinio būsto ir socialinio būsto fondo, skirto laikinam apgyvendinimui, remontavimas</t>
  </si>
  <si>
    <t>Tenenių  seniūnija</t>
  </si>
  <si>
    <t>09.03.01.22.</t>
  </si>
  <si>
    <t>Pajūrio paramos šeimai padalinys</t>
  </si>
  <si>
    <t>11.01.01.09.</t>
  </si>
  <si>
    <t>Individualių buitinių nuotekų valymo įrenginių įsigijimo dalinis kompensavimas</t>
  </si>
  <si>
    <t>11.01.02.07.</t>
  </si>
  <si>
    <t>Gatvių ženklinimas ir kelio ženklų įrengimas Šilalės mieste ir seniūnijose</t>
  </si>
  <si>
    <t>12.01.02.01.</t>
  </si>
  <si>
    <t>Šilalės rajono savivaldybės kultūros centro pastato Šilalėje, J. Basanavičiaus g. 12, rekonstravimas ir įrangos atnaujinimas</t>
  </si>
  <si>
    <t>13.01.01.10.</t>
  </si>
  <si>
    <t>Šilalės miesto daugiabučių namų kiemų automobilių stovėjimo aikštelių J. Basanavičiaus g. 17 ir J. Basanavičiaus g. 15 bei D. Poškos g. 14 rangos darbai</t>
  </si>
  <si>
    <t>13.01.02.05.</t>
  </si>
  <si>
    <t>Geriamojo vandens kokybės gerinimas Šilalės rajone</t>
  </si>
  <si>
    <t>13.01.03.03.</t>
  </si>
  <si>
    <t>Projektas "Šilalės rajono savivaldybės gyvenviečių gatvių apšvietimo modernizavimas"</t>
  </si>
  <si>
    <t>13.01.04.36.</t>
  </si>
  <si>
    <t>K. Jauniaus gatvės, Grimzdų k., Kvėdarnos sen., Šilalės r. sav., asfaltavimas</t>
  </si>
  <si>
    <t>13.01.04.43.</t>
  </si>
  <si>
    <t>13.01.04.44.</t>
  </si>
  <si>
    <t>Bijotų mokyklos pastato pritaikymas (rekonstrukcija) socialinės globos įstaigai pagal projektą Funkcinės zonos Tauragė+ plėtros strategijos pirmaeilių veiksmų įgyvendinimas</t>
  </si>
  <si>
    <t>Kraštovaizdžio formavimas Šilalės mieste</t>
  </si>
  <si>
    <t>Šilalės Dariaus ir Girėno progimnazija</t>
  </si>
  <si>
    <t>13.01.05.59.</t>
  </si>
  <si>
    <t>Šilalės Dariaus ir Girėno progimnazijos pastato Šilalėje, Kovo 11-osios g. 18, vidaus patalpų modernizavimas ir teritorijos sutvarkymas</t>
  </si>
  <si>
    <t>Aplinkos apsaugos rėmimo specialioji programa Nr.02</t>
  </si>
  <si>
    <t>Finansavimo šaltinis - 151, 152 ir (SB (AA) -154)</t>
  </si>
  <si>
    <t>iš jų</t>
  </si>
  <si>
    <t xml:space="preserve"> darbo užmokesčiui</t>
  </si>
  <si>
    <t>01.02.02.15.</t>
  </si>
  <si>
    <t>Tremtinių aikštės Pajūryje darbų užbaigimas ir įveiklinimas</t>
  </si>
  <si>
    <t>05.02.03.08.</t>
  </si>
  <si>
    <t>05.02.02.06.</t>
  </si>
  <si>
    <t>13.01.01.03</t>
  </si>
  <si>
    <t>Šilalės rajono savivaldybės teritorijos bendrojo plano gamtinio karkaso sprendinių koregavimas</t>
  </si>
  <si>
    <t>13.01.01.03.</t>
  </si>
  <si>
    <t>13.01.01.09.</t>
  </si>
  <si>
    <t>Alternatyvios, iš atsinaujinančių energetinių šaltinių išgaunamos, šilumos ir elektros energijos gavybos ir naudojimo skatinimas</t>
  </si>
  <si>
    <t>13.01.01.14.</t>
  </si>
  <si>
    <t>13.01.03.04.</t>
  </si>
  <si>
    <t>13.01.04.45.</t>
  </si>
  <si>
    <t>13.01.04.48.</t>
  </si>
  <si>
    <t>13.01.04.50.</t>
  </si>
  <si>
    <t>13.01.05.58.</t>
  </si>
  <si>
    <t>Bendruomeninių apgyvendinimo bei užimtumo paslaugų asmenims su proto ir psichikos negalia plėtra Šilalės rajone</t>
  </si>
  <si>
    <t>13.01.05.64.</t>
  </si>
  <si>
    <t>13.01.05.65.</t>
  </si>
  <si>
    <t>Kvartalinė renovacija</t>
  </si>
  <si>
    <t>13.01.05.66.</t>
  </si>
  <si>
    <t>13.01.05.67.</t>
  </si>
  <si>
    <t>Vandens transporto priemonių nuleidimo vietų įrengimas prie Paršežerio ežero</t>
  </si>
  <si>
    <t>13.01.05.68.</t>
  </si>
  <si>
    <t>13.01.05.70.</t>
  </si>
  <si>
    <t>Įrengti lauko teniso kortus Pajūrio miestelio rekreacinėje zonoje</t>
  </si>
  <si>
    <t>13.01.05.71.</t>
  </si>
  <si>
    <t>13.01.05.72.</t>
  </si>
  <si>
    <t>Neplanuotų švietimo, kultūros ir kitų priemonių įgyvendinimas</t>
  </si>
  <si>
    <t>Naujos medicininės įrangos įsigijimas Šilalės rajono sveikatos priežiūros įstaigose paslaugoms teikti nediskriminuojant lyčių</t>
  </si>
  <si>
    <t>Projektas „Ikimokyklinio ir mokyklinio ugdymo įstaigų sveikatos kabinetų aprūpinimas metodinėmis priemonėmis“</t>
  </si>
  <si>
    <t>Kultūros renginių organizavimas ir rėmimas, siekiant užtikrinti proporcingą paslaugų suteikimą tiek vyrams, tiek moterims, kad renginiuose dalyvautų ne mažiau kaip 30 proc. vienos lyties asmenų</t>
  </si>
  <si>
    <t>Bijotai – Mažoji Lietuvos kultūros sostinė 2022</t>
  </si>
  <si>
    <t>Šilalės turizmo informacijos centro veiklos organizavimo užtikrinimas</t>
  </si>
  <si>
    <t>Finansuoti tarpinstitucinio bendradarbiavimo koordinatoriaus pareigybės išlaikymą savivaldybėje</t>
  </si>
  <si>
    <t>Mokinių pavėžėjimo priklausančiais geltonaisiais autobusais užtikrinimas</t>
  </si>
  <si>
    <t>Šilalės lopšelis-darželis                      „Žiogelis“</t>
  </si>
  <si>
    <t>Socialinės globos paslaugų teikimas senyvo amžiaus ir neįgaliems suaugusiems asmenims (namuose – integrali pagalba)</t>
  </si>
  <si>
    <t>Savarankiško gyvenimo paslaugų teikimas savarankiško gyvenimo namuose (neįgaliems, pensinio amžiaus asmenims)</t>
  </si>
  <si>
    <t>Projektas „Šilalės rajono Bijotų ir Kaltinėnų kadastro vietovių melioracijos sistemų rekonstrukcija“</t>
  </si>
  <si>
    <t>Projektas „Šilalės rajono Laukuvos kadastrinės vietovės griovių ir statinių juose rekonstrukcija“</t>
  </si>
  <si>
    <t>Projektas „Šilalės rajono Pajūralio ir Jomantų kadastrinių vietovių griovių ir statinių juose rekonstrukcija“</t>
  </si>
  <si>
    <t>Šilalės rajono savivaldybės teritorijos alternatyvių energijos šaltinių – saulės ir vėjo jėgainių plėtros išdėstymo specialusis planas</t>
  </si>
  <si>
    <t>Projektas „Gatvių apšvietimo modernizavimas“ (antras etapas)</t>
  </si>
  <si>
    <t>Šarūnkalnio ir Parko gatvių rekonstrukcija Šilalės mieste pagal projektą „Funkcinės zonos Tauragė+ plėtros strategijos pirmaeilių veiksmų įgyvendinimas“</t>
  </si>
  <si>
    <t>Dviračių tako Laukuva–Dvarviečių kapinės įrengimas</t>
  </si>
  <si>
    <t xml:space="preserve">Dviračių tako Šilalė–Pajūris nuo Pietinio Kelio g. žiedo iki UAB „Šilalės mediena“ Tūbučių k. įrengimas
</t>
  </si>
  <si>
    <t>Projektas „Belaidžio interneto zonų įrengimas pagal ES programą „WiFi4EU“ su interneto ryšio paslauga“</t>
  </si>
  <si>
    <t>Keleivių laukimo paviljono įrengimas Tūbinių kaime</t>
  </si>
  <si>
    <t>Kabančio tilto prie Padievaičio piliakalnio įrengimas</t>
  </si>
  <si>
    <t xml:space="preserve">Projektas „Laukuviečių
bendruomenės verslo materialinės bazės plėtra“ </t>
  </si>
  <si>
    <t>07.02.01.03.</t>
  </si>
  <si>
    <t xml:space="preserve">Mokytojų dalinis kelionės išlaidų kompensavimas </t>
  </si>
  <si>
    <t>Šilalės rajono gabių moksleivių ir studentų paramos bei skatinimo programos įgyvendinimas</t>
  </si>
  <si>
    <t>Jaunimo savanoriškos veiklos programos įgyvendinimas</t>
  </si>
  <si>
    <t>09.02.02.07</t>
  </si>
  <si>
    <t>04.02.01.02.</t>
  </si>
  <si>
    <t>Transporto priemonių įsigijimas, užtikrinant kokybišką slaugą namuose, sunkių pacientų lankymą namuose ir kokybišką skubios pagalbos teikimą</t>
  </si>
  <si>
    <t>04.01.01.05.</t>
  </si>
  <si>
    <t>Mokamos slaugos paslaugos</t>
  </si>
  <si>
    <t>Projektas „Laukuvos Šv. Kryžiaus Atradimo parapijos bažnyčios interjero tvarkybos sprendinių parengimas“</t>
  </si>
  <si>
    <t xml:space="preserve">Kultūros renginių organizavimas ir rėmimas, siekiant užtikrinti proporcingą paslaugų suteikimą tiek vyrams, tiek moterims, kad renginiuose dalyvautų ne mažiau kaip 30 proc. vienos lyties asmenų </t>
  </si>
  <si>
    <t>Savivaldybėms priskirtiems geodezijos ir kartografijos darbams organizuoti ir vykdyti</t>
  </si>
  <si>
    <t>Iš viso   Valstybinių (perduotų savivaldybėms) funkcijų vykdymo programa  Nr. 08</t>
  </si>
  <si>
    <t>Dalinis išlaidų padengimas pervežant sunkios būklės ligonius iš ligoninės kompensavimas</t>
  </si>
  <si>
    <t>09.02.02.10.</t>
  </si>
  <si>
    <t>Užsieniečiams vienkartinių ir tikslinių pašalpų skyrimas</t>
  </si>
  <si>
    <t>Projektas "Kompleksinių paslaugų šeimai teikimas Šilalės rajono savivaldybėje"</t>
  </si>
  <si>
    <t>09.04.01.07.</t>
  </si>
  <si>
    <t>Akredituota socialinė reabilitacija neįgaliesiems bendruomenėje</t>
  </si>
  <si>
    <t>09.03.01.26.</t>
  </si>
  <si>
    <t>Projektas „Šilalės rajono Biržų Lauko ir Jucaičių kadastrinės vietovės griovių ir statinių juose rekonstrukcija“</t>
  </si>
  <si>
    <t>10.02.02.14.</t>
  </si>
  <si>
    <t>10.02.02.15.</t>
  </si>
  <si>
    <t>Priduotų griovių pagal programą  „Parama žemės ūkio vandentvarkai“ priežiūros darbai</t>
  </si>
  <si>
    <t>11.01.01.05.</t>
  </si>
  <si>
    <t>Vietinės rinkliavos už komunalinių atliekų tvarkymą surinkimas iš atliekų turėtojų ir pervedimas UAB Tauragės regiono atliekų tvarkymo centrui</t>
  </si>
  <si>
    <t>11.01.04.07.</t>
  </si>
  <si>
    <t>Gyventojų iniciatyvos, skirtos gyvenamajai aplinkai ir viešajai infrastruktūrai gerinti ir kurti (dalyvaujantis biudžetas)</t>
  </si>
  <si>
    <t>03.01.01.03.</t>
  </si>
  <si>
    <t>Elektrinių autobusų pirkimas (3 vnt.) pagal projektą „Funkcinės zonos Tauragė+ plėtros strategijos pirmaeilių veiksmų įgyvendinimas“</t>
  </si>
  <si>
    <t>13.01.01.13.</t>
  </si>
  <si>
    <t>13.01.01.21.</t>
  </si>
  <si>
    <t>Projektų  įgyvendinimo plano (PPĮ) rengimas</t>
  </si>
  <si>
    <t>13.01.01.22.</t>
  </si>
  <si>
    <t>Investicinių projektų rengimas</t>
  </si>
  <si>
    <t>13.01.02.03.</t>
  </si>
  <si>
    <t>Šilalės nuotekų valymo įrenginių rekonstrukcija ir plėtros projektavimas</t>
  </si>
  <si>
    <t>13.01.02.07.</t>
  </si>
  <si>
    <t>Nuotekų dumblo tvarkymas</t>
  </si>
  <si>
    <t>13.01.04.51.</t>
  </si>
  <si>
    <t>Regioninio lygmens viešųjų paslaugų koordinavimo ir organizavimo mechanizmo sukūrimas (Žaliasis regionas pagal projektą "Funkcinės zonos Tauragė+")</t>
  </si>
  <si>
    <t>13.01.04.53.</t>
  </si>
  <si>
    <t>13.01.04.54.</t>
  </si>
  <si>
    <t>13.01.04.55.</t>
  </si>
  <si>
    <t>Jūros upės įveiklinimas</t>
  </si>
  <si>
    <t>13.01.05.63.</t>
  </si>
  <si>
    <t>13.01.05.73.</t>
  </si>
  <si>
    <t>Projektas „Upynos tvenkinio infrastruktūros pritaikymas žvejų bendruomenės ir turistų poreikiams“</t>
  </si>
  <si>
    <t>13.01.05.74.</t>
  </si>
  <si>
    <t>Elektromobilių įkrovimo stotelių rengimo projektas</t>
  </si>
  <si>
    <t>13.01.05.75.</t>
  </si>
  <si>
    <t>13.01.05.76.</t>
  </si>
  <si>
    <t>Socialinių dirbtuvių su dienos centru plėtra Šilalės mieste</t>
  </si>
  <si>
    <t>13.01.05.77.</t>
  </si>
  <si>
    <t>Vaikų dienos centrų plėtra Šilalės rajono savivaldybėje</t>
  </si>
  <si>
    <t>13.01.05.78.</t>
  </si>
  <si>
    <t>Jaunimo paslaugų plėtra Šilalės rajono savivaldybėje</t>
  </si>
  <si>
    <t>13.01.05.79.</t>
  </si>
  <si>
    <t>Šilalės Dariaus ir Girėno progimnazijos pastato pritaikymas visos dienos mokyklos veikloms</t>
  </si>
  <si>
    <t>13.01.05.80.</t>
  </si>
  <si>
    <t>Naujų ikimokyklinio ugdymo vietų kūrimas  Šilalės r. Kaltinėnų Aleksandro Stulginskio gimnazijoje įgyvendinimui</t>
  </si>
  <si>
    <t>13.01.05.81.</t>
  </si>
  <si>
    <t>13.01.05.83.</t>
  </si>
  <si>
    <t>13.01.06.02.</t>
  </si>
  <si>
    <t>Šilalės rajono savivaldybės jaunimo politikos 2023–2025 metų plėtros programos įgyvendinimas</t>
  </si>
  <si>
    <t>Želdynų ir želdinių apsaugos, tvarkymo, būklės stebėsenos, želdynų kūrimo, želdinių veisimo, inventorizacijos priemonės (SB (AA) -154)</t>
  </si>
  <si>
    <t>Iš viso Aplinkos apsaugos rėmimo specialioji programa Nr. 02</t>
  </si>
  <si>
    <t>Šilalės rajono savivaldybės gaisrų prevencijos 2022-2024 metų programos įgyvendinimas</t>
  </si>
  <si>
    <t>Kultūros ugdymo ir etnokultūros puoselėjimo programa Nr. .05</t>
  </si>
  <si>
    <t>Kredito daugiabučiam namui atnaujinti finansavimas</t>
  </si>
  <si>
    <t>Kolumbariumo projektavimo darbai</t>
  </si>
  <si>
    <t>Laisvalaikio ir sporto komplekso Šilalėje sporto salės statyba</t>
  </si>
  <si>
    <t>Projektas „Saulės elektrinės įrengimas iki 950 kw Lentinės k. Šilalės r. sav.“</t>
  </si>
  <si>
    <t>Paršežerio ežero ir Kūlgrindos pritaikymas lankymui ir jo aptarnavimui</t>
  </si>
  <si>
    <t>Projektas „Gerovės konsultantų modelio įdiegimas Šilalės rajone“</t>
  </si>
  <si>
    <t>Projektas „Atviros ekosistemos atsiskaitymams negrynaisiais pinigais bendrojo ugdymo įstaigų valgyklose kūrimas"</t>
  </si>
  <si>
    <t>Visos dienos mokyklų erdvių sukūrimui ir pritaikymui Šilalės r. Pajūrio Stanislovo Biržiškio  gimnazijoje</t>
  </si>
  <si>
    <t>Viešojo transporto stotelių įrengimui</t>
  </si>
  <si>
    <t>Iš viso Jaunimo politikos įgyvendinimo programa Nr. 14</t>
  </si>
  <si>
    <t>Iš viso  Komunalinio ūkio ir turto programa Nr. 11</t>
  </si>
  <si>
    <t>Stasio  Girėno gimtinės muziejaus teritorijos plėtrai</t>
  </si>
  <si>
    <t>05.01.01.07.</t>
  </si>
  <si>
    <t>09.03.01.25.</t>
  </si>
  <si>
    <t>Parama Ukraina</t>
  </si>
  <si>
    <t>Administracinio pastato esančio Tenenio g. Jomantų kaime, Šilalės rajone stogo kapitalinis remontas</t>
  </si>
  <si>
    <t>Savivaldybei priklausančių visuomeninės paskirties pastatų aplinkos tvarkymas (Upynos liaudies amatų parko takelių įrengimui ir sutvarkymui)</t>
  </si>
  <si>
    <t>Pėsčiųjų tako rekonstrukcijos Vingininkų k. Lauryno Ivinskio gatvėje projekto parengimas</t>
  </si>
  <si>
    <t xml:space="preserve"> 
</t>
  </si>
  <si>
    <t xml:space="preserve">(Šilalės rajono savivaldybės tarybos </t>
  </si>
  <si>
    <t>Vandentiekio ir nuotekų šalinimo tinklų Šilo gatvėje, Šilalės mieste įrengimas</t>
  </si>
  <si>
    <t>11.01.01.11.</t>
  </si>
  <si>
    <t>13.01.04.52.</t>
  </si>
  <si>
    <t>Žaliasis regionas pagal projektą „Inovatyvus, skatinimas ir įtraukiantis požiūris (IDEA) tvariems ir atkartojantiems išmaniojo mobilumo sprendimams“</t>
  </si>
  <si>
    <t>11.01.05.08.</t>
  </si>
  <si>
    <t>11.01.02.12.</t>
  </si>
  <si>
    <t>Tiltų ekspertizė</t>
  </si>
  <si>
    <t>11.02.01.06.</t>
  </si>
  <si>
    <t>Dainų švenčių tradicijos tęstinumo užtikrinimas, siekiant, kad kolektyvuose dalyvautų ne mažiau kaip 35 proc. tos pačios lyties asmenų (tautiniams kostiumams gaminti ir įsigyti bei muzikos instrumentams mėgėjų meno kolektyvams įsigyti  prisidėjimas savivaldybės 50 proc. )</t>
  </si>
  <si>
    <t>07.01.05.04.</t>
  </si>
  <si>
    <t>Švietimo  įstaigų pastatų ir aplinkos pritaikymas higienos normų reikalavimams, remonto ir avarijų likvidavimo darbai (senos tvoros remontas ir mokyklinių autobusų remontas)</t>
  </si>
  <si>
    <t>Savivaldybei priklausančių visuomeninės paskirties pastatų aplinkos tvarkymas (vandens gėrimo fontanėliui ir gertuvių pildymo stotelei įsigyti ir įrengti)</t>
  </si>
  <si>
    <t>Padievaičio piliakalnio pasiekiamumas gerinimas pagal Tauragės RPP</t>
  </si>
  <si>
    <t>projektas  „Dalios Grinkevičiūtės namo - muziejaus kapitalinis remontas“ įgyvendinti</t>
  </si>
  <si>
    <t>10.02.02.13.</t>
  </si>
  <si>
    <t>13.01.05.82.</t>
  </si>
  <si>
    <t>Atliekų tvarkymo infrastruktūros plėtros priemonės  (SB (AA) -154)</t>
  </si>
  <si>
    <t>Atliekų, kurių turėtojo nustatyti neįmanoma arba kuris nebeegzistuoja, tvarkymo  priemonės (SB (AA) -154)</t>
  </si>
  <si>
    <t>01.01.03.01.</t>
  </si>
  <si>
    <t xml:space="preserve">Palūkanos ir išlaidos, susijusios su finansinių įsipareigojimų vykdymu </t>
  </si>
  <si>
    <t>09.03.01.27.</t>
  </si>
  <si>
    <t>projektas „Pabėgėlių iš Ukrainos priėmimas ir ankstyva integracija“</t>
  </si>
  <si>
    <t>Šilalės miesto vietos veiklos grupės vietos plėtros strategijos pirkimas</t>
  </si>
  <si>
    <t>11.01.05.09.</t>
  </si>
  <si>
    <t>11.01.04.08.</t>
  </si>
  <si>
    <t>Tauragės regiono elektrinio bilieto komunikacijos finansavimas (Žaliasis regionas)</t>
  </si>
  <si>
    <t>Universalaus dizaino elementų ir kitų inžinerinių priemonių įrengimas Šilalės rajono savivaldybės bendrojo ugdymo įstaigose</t>
  </si>
  <si>
    <t>2023 m. gruodžio   d.</t>
  </si>
  <si>
    <t>sprendimo Nr. T1-            redakcija)</t>
  </si>
  <si>
    <t>2024 m. vasario  d.</t>
  </si>
  <si>
    <t>ŠILALĖS RAJONO SAVIVALDYBĖS 2024  METŲ  BIUDŽETO ASIGNAVIMŲ PAGAL ASIGNAVIMŲ VALDYTOJUS,   PROGRAMAS IR PRIEMONES PASKIRSTYMAS</t>
  </si>
  <si>
    <t>sprendimu Nr. T1-</t>
  </si>
  <si>
    <t>01.02.02.16.</t>
  </si>
  <si>
    <t>Šilalės rajono savivaldybės vizualinio identiteto ir jo naudojimo vadovo sukūrimas</t>
  </si>
  <si>
    <t>Savivaldybės mero rezervo tvarkymo programa</t>
  </si>
  <si>
    <t>Aplinkos kokybės gerinimo ir aplinkos apsaugos priemonės  (B-151)</t>
  </si>
  <si>
    <t xml:space="preserve">Kofinansuoti kultūros ir meno projektus </t>
  </si>
  <si>
    <r>
      <t xml:space="preserve">Kofinansuoti kultūros ir meno projektus   </t>
    </r>
    <r>
      <rPr>
        <b/>
        <sz val="10"/>
        <rFont val="Times New Roman"/>
        <family val="1"/>
        <charset val="186"/>
      </rPr>
      <t xml:space="preserve">                </t>
    </r>
    <r>
      <rPr>
        <sz val="10"/>
        <rFont val="Times New Roman"/>
        <family val="1"/>
        <charset val="186"/>
      </rPr>
      <t xml:space="preserve">                                                    (Šokio spektaklis „Alisa. Įstrigusi laike“  – 1800 Eur; Muzikinis spektaklis - operetė „Šikšnosparnis“ – 1593 Eur; Tautodailės pleneras „Šimtmečio veidai ir vaizdai“ – 2280 Eur;  Linksmos muzikos festivalis „Brizgėls“ – 1470 Eur; „Daryti draudžiama nedaryti“  – 1380 Eur; II Bardų ir poezijos nakties festivalis Kaltinėnuose „Žodžiai nebijo lietaus“ – 1800 Eur; III Respublikinis suaugusiųjų chorų maratonas – 1200 Eur; VIII Klojimo teatrų festivalis „Priklietelis“ – 1140 Eur; Teatro kūrybinė stovykla- praktikumas „Teatrinių elementų muzikalizavimas“ – 1290 Eur; Solinio dainavimo ugdymo projektas „Skambėk“ – 765 Eur)</t>
    </r>
  </si>
  <si>
    <t xml:space="preserve">Šilalės Vlado Statkevičiaus muziejaus  veiklos organizavimo užtikrinimas </t>
  </si>
  <si>
    <t>07.02.01.04.</t>
  </si>
  <si>
    <t>Rengti Šilalės rajono savivaldybės pažangos planą pagal „Tūkstantmečio mokyklų“ programa</t>
  </si>
  <si>
    <t xml:space="preserve">Ugdymo proceso ir aplinkos išlaikymo užtikrinimas gimnazijos tipo bendrojo ugdymo mokyklose </t>
  </si>
  <si>
    <t xml:space="preserve">Šilalės sporto mokykloje ugdymo proceso ir aplinkos išlaikymo užtikrinimas </t>
  </si>
  <si>
    <t xml:space="preserve">Trečiojo amžiaus universiteto veikos organizavimas </t>
  </si>
  <si>
    <t>08.01.01.11.</t>
  </si>
  <si>
    <t>Dalyvavimas rengiantis ir vykdant mobilizacijai</t>
  </si>
  <si>
    <t>Būsto pritaikymas neįgaliems</t>
  </si>
  <si>
    <t xml:space="preserve">Šilalės rajono socialinių paslaugų namų veiklos užtikrinimas </t>
  </si>
  <si>
    <t>Bendruomeninių vaikų globos namai (Drobūkščių)</t>
  </si>
  <si>
    <r>
      <t>Priešgaisrinių tarnybų organizavimas</t>
    </r>
    <r>
      <rPr>
        <sz val="10"/>
        <rFont val="Times New Roman"/>
        <family val="1"/>
        <charset val="186"/>
      </rPr>
      <t xml:space="preserve"> (projektas „Pasiruošimas miško gesinimui Lietuvos - Lenkijos pasienio ruože“- 105 535 Eur ir kitoms išlaidoms - 11000 Eur)</t>
    </r>
  </si>
  <si>
    <t>Bendruomeninių vaikų globos namai (Sodai)</t>
  </si>
  <si>
    <t>09.03.01.29.</t>
  </si>
  <si>
    <t>09.03.01.30.</t>
  </si>
  <si>
    <t>Grupinio gyvenimo namai (Kvėdarna)</t>
  </si>
  <si>
    <t>Grupinio gyvenimo namai (Žadeikiai)</t>
  </si>
  <si>
    <t>09.03.01.31.</t>
  </si>
  <si>
    <t>Socialinių paslaugų teikimas (Hemodializė)</t>
  </si>
  <si>
    <t>10.02.02.06.</t>
  </si>
  <si>
    <t>Žemės sklypų, reikalingų tvenkinių (t.t. bešeimininkių) inventorizavimas, formavimas, teisinis registravimas</t>
  </si>
  <si>
    <t>10.02.02.08.</t>
  </si>
  <si>
    <t>Projektas "Šilalės rajono Iždonų ir Obelyno kadastrinių vietovių griovių ir statinių juose rekonstrukcija"</t>
  </si>
  <si>
    <t>Viešųjų tualetų priežiūra</t>
  </si>
  <si>
    <t>Iš viso  2024–2026 metų Šilalės rajono savivaldybės investicijų programa Nr. 12</t>
  </si>
  <si>
    <t>2024–2026 metų Šilalės rajono savivaldybės investicijų programa</t>
  </si>
  <si>
    <t>13.01.01.18.</t>
  </si>
  <si>
    <t>Saulės elektrinės įrengimas Dirgėlų kaime iki 500 kW</t>
  </si>
  <si>
    <t>13.01.01.24.</t>
  </si>
  <si>
    <t>Projektas "Mobilumo mieste veiksmų planai" (Plans for Urban Mobility Actions", PUMA)</t>
  </si>
  <si>
    <t>13.01.02.08.</t>
  </si>
  <si>
    <t>Projektas "Nuotekų tvarkymo infrastruktūros pajėgumų plėtra Tauragė+FZ"</t>
  </si>
  <si>
    <t>13.01.03.06.</t>
  </si>
  <si>
    <t>13.01.04.57.</t>
  </si>
  <si>
    <t>Šilalės miesto Dvaro Kaimo gatvės rekonstravimas, įrengiant dviračių-pėsčiųjų taką</t>
  </si>
  <si>
    <t>13.01.04.58.</t>
  </si>
  <si>
    <t>Šilalės rajono vietinės reikšmės kelio Nr. Up-09 rekonstravimas įrengiant pralaidą per Jėrubyno upę</t>
  </si>
  <si>
    <t>13.01.04.59.</t>
  </si>
  <si>
    <t>Šilalės miesto Kovo 11-osios gatvės rekonstravimas, įrengiant automobilių stovėjimo aikšteles</t>
  </si>
  <si>
    <t>13.01.05.88.</t>
  </si>
  <si>
    <t>Projektas "Sumažinti pažeidžiamų visuomenės grupių gerovės teritorinius skirtumus"</t>
  </si>
  <si>
    <t>13.01.05.84.</t>
  </si>
  <si>
    <t>Tenenių bendruomenės rengiamam projektui dėl viešosios erdvės, esančios adresu: Tenenių mstl., Tenenių se., Šilalės r., sutvarkymo</t>
  </si>
  <si>
    <t>13.01.05.85.</t>
  </si>
  <si>
    <t>Laukuvos miestelio bendruomenės rengiamam projektui "Kultūrinės ir edukacinės veiklos gerinimas ir plėtra"</t>
  </si>
  <si>
    <t>13.01.05.86.</t>
  </si>
  <si>
    <t>Požerės kaimo bendruomenės rengiamam projektui dėl kuro katilo su montavimo darbais įsigijimo</t>
  </si>
  <si>
    <t>13.01.05.90.</t>
  </si>
  <si>
    <t>Projektas "Poveiklės Nr. 8.2. Kultūros infrastruktūros objektų pritaikymas įvairių grupių poreikiams"</t>
  </si>
  <si>
    <t>13.01.05.91.</t>
  </si>
  <si>
    <t>Projektas "Sveikatos centro sudėtyje teikiamų sveikatos priežiūros paslaugų infrastruktūros modernizavimas"</t>
  </si>
  <si>
    <t xml:space="preserve">Projektas „Dariaus  ir Girėno skvero Šilalės mieste  pertvarkymas“ </t>
  </si>
  <si>
    <t>Techninių projektų ir vizualizacijų rengimas</t>
  </si>
  <si>
    <t>Gamtos ir kultūros objektų pritaikymas Šilalės rajone</t>
  </si>
  <si>
    <t>Savivaldybės administracijos ir seniūnijų veiklai reikalingo ilgalaikio turto įsigijimas (Problemų žemėlapio sukūrimas - 20000 Eur)</t>
  </si>
  <si>
    <t>Mokymo(-si) priemonės mokiniams</t>
  </si>
  <si>
    <t>Gatvių apšvietimo modernizavimas (VPP investicija)</t>
  </si>
  <si>
    <t>Vietinės reikšmės kelių ir gatvių su žvyro danga mieste ir kaimiškosiose seniūnijose (traktorius)</t>
  </si>
  <si>
    <t xml:space="preserve">Šilalės miesto ir bendruomenių parko pritaikymas lankymui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</si>
</sst>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Lt&quot;"/>
  </numFmts>
  <fonts count="24" x14ac:knownFonts="1">
    <font>
      <sz val="10"/>
      <name val="Arial"/>
      <charset val="186"/>
    </font>
    <font>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Times New Roman"/>
      <family val="1"/>
      <charset val="186"/>
    </font>
    <font>
      <b/>
      <sz val="10"/>
      <name val="Times New Roman"/>
      <family val="1"/>
      <charset val="186"/>
    </font>
    <font>
      <sz val="10"/>
      <color indexed="8"/>
      <name val="Times New Roman"/>
      <family val="1"/>
      <charset val="186"/>
    </font>
    <font>
      <b/>
      <sz val="10"/>
      <name val="Arial"/>
      <family val="2"/>
      <charset val="186"/>
    </font>
    <font>
      <sz val="9"/>
      <name val="Times New Roman"/>
      <family val="1"/>
      <charset val="186"/>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2" borderId="0" applyNumberFormat="0" applyBorder="0" applyAlignment="0" applyProtection="0"/>
    <xf numFmtId="0" fontId="4" fillId="3" borderId="0" applyNumberFormat="0" applyBorder="0" applyAlignment="0" applyProtection="0"/>
    <xf numFmtId="0" fontId="5" fillId="13" borderId="2" applyNumberFormat="0" applyAlignment="0" applyProtection="0"/>
    <xf numFmtId="0" fontId="6" fillId="23" borderId="3"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1"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2" applyNumberFormat="0" applyAlignment="0" applyProtection="0"/>
    <xf numFmtId="0" fontId="13" fillId="0" borderId="7" applyNumberFormat="0" applyFill="0" applyAlignment="0" applyProtection="0"/>
    <xf numFmtId="0" fontId="14" fillId="14" borderId="0" applyNumberFormat="0" applyBorder="0" applyAlignment="0" applyProtection="0"/>
    <xf numFmtId="0" fontId="1" fillId="8" borderId="8" applyNumberFormat="0" applyFont="0" applyAlignment="0" applyProtection="0"/>
    <xf numFmtId="0" fontId="15" fillId="13" borderId="6"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81">
    <xf numFmtId="0" fontId="0" fillId="0" borderId="0" xfId="0"/>
    <xf numFmtId="0" fontId="19" fillId="0" borderId="10" xfId="0" applyFont="1" applyBorder="1" applyAlignment="1">
      <alignment horizontal="center" vertical="center" wrapText="1"/>
    </xf>
    <xf numFmtId="0" fontId="19" fillId="0" borderId="10" xfId="0" applyFont="1" applyBorder="1" applyAlignment="1">
      <alignment horizontal="center" wrapText="1"/>
    </xf>
    <xf numFmtId="0" fontId="19" fillId="0" borderId="11" xfId="0" quotePrefix="1" applyFont="1" applyBorder="1" applyAlignment="1">
      <alignment horizontal="center" vertical="center" wrapText="1"/>
    </xf>
    <xf numFmtId="0" fontId="19" fillId="0" borderId="11" xfId="0" applyFont="1" applyBorder="1" applyAlignment="1">
      <alignment horizontal="left" vertical="center" wrapText="1"/>
    </xf>
    <xf numFmtId="1" fontId="19" fillId="0" borderId="11" xfId="0" applyNumberFormat="1" applyFont="1" applyBorder="1" applyAlignment="1">
      <alignment horizontal="center" wrapText="1"/>
    </xf>
    <xf numFmtId="1" fontId="19" fillId="0" borderId="11" xfId="0" applyNumberFormat="1" applyFont="1" applyBorder="1" applyAlignment="1">
      <alignment horizontal="center"/>
    </xf>
    <xf numFmtId="0" fontId="21" fillId="0" borderId="0" xfId="0" applyFont="1"/>
    <xf numFmtId="0" fontId="21" fillId="0" borderId="0" xfId="0" applyFont="1" applyAlignment="1">
      <alignment horizontal="center"/>
    </xf>
    <xf numFmtId="0" fontId="19" fillId="0" borderId="0" xfId="0" applyFont="1"/>
    <xf numFmtId="0" fontId="19" fillId="0" borderId="11" xfId="0" quotePrefix="1" applyFont="1" applyBorder="1" applyAlignment="1">
      <alignment horizontal="left" vertical="center" wrapText="1"/>
    </xf>
    <xf numFmtId="1" fontId="20" fillId="0" borderId="11" xfId="0" applyNumberFormat="1" applyFont="1" applyBorder="1" applyAlignment="1">
      <alignment horizontal="center" wrapText="1"/>
    </xf>
    <xf numFmtId="1" fontId="20" fillId="0" borderId="11" xfId="0" applyNumberFormat="1" applyFont="1" applyBorder="1" applyAlignment="1">
      <alignment horizontal="center"/>
    </xf>
    <xf numFmtId="1" fontId="20" fillId="24" borderId="10" xfId="0" applyNumberFormat="1" applyFont="1" applyFill="1" applyBorder="1" applyAlignment="1">
      <alignment horizontal="center" wrapText="1"/>
    </xf>
    <xf numFmtId="0" fontId="20" fillId="0" borderId="11" xfId="0" quotePrefix="1" applyFont="1" applyBorder="1" applyAlignment="1">
      <alignment horizontal="center" vertical="center" wrapText="1"/>
    </xf>
    <xf numFmtId="1" fontId="20" fillId="24" borderId="11" xfId="0" applyNumberFormat="1" applyFont="1" applyFill="1" applyBorder="1" applyAlignment="1">
      <alignment horizontal="center" wrapText="1"/>
    </xf>
    <xf numFmtId="1" fontId="20" fillId="0" borderId="12" xfId="0" applyNumberFormat="1" applyFont="1" applyBorder="1" applyAlignment="1">
      <alignment horizontal="center"/>
    </xf>
    <xf numFmtId="0" fontId="19" fillId="0" borderId="13" xfId="0" quotePrefix="1" applyFont="1" applyBorder="1" applyAlignment="1">
      <alignment horizontal="left" vertical="center" wrapText="1"/>
    </xf>
    <xf numFmtId="0" fontId="19" fillId="0" borderId="0" xfId="0" applyFont="1" applyAlignment="1">
      <alignment vertical="center"/>
    </xf>
    <xf numFmtId="1" fontId="19" fillId="0" borderId="10" xfId="0" applyNumberFormat="1" applyFont="1" applyBorder="1" applyAlignment="1">
      <alignment horizontal="center" wrapText="1"/>
    </xf>
    <xf numFmtId="0" fontId="19" fillId="0" borderId="11" xfId="0" applyFont="1" applyBorder="1" applyAlignment="1">
      <alignment horizontal="center" vertical="center" wrapText="1"/>
    </xf>
    <xf numFmtId="0" fontId="19" fillId="0" borderId="14" xfId="0" quotePrefix="1"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quotePrefix="1" applyFont="1" applyBorder="1" applyAlignment="1">
      <alignment horizontal="center" vertical="center" wrapText="1"/>
    </xf>
    <xf numFmtId="0" fontId="19" fillId="0" borderId="12" xfId="0" applyFont="1" applyBorder="1" applyAlignment="1">
      <alignment horizontal="left" vertical="center" wrapText="1"/>
    </xf>
    <xf numFmtId="0" fontId="20" fillId="0" borderId="15" xfId="0" applyFont="1" applyBorder="1" applyAlignment="1">
      <alignment horizontal="center" vertical="center" wrapText="1"/>
    </xf>
    <xf numFmtId="0" fontId="19" fillId="0" borderId="10" xfId="0" quotePrefix="1" applyFont="1" applyBorder="1" applyAlignment="1">
      <alignment horizontal="center" vertical="center" wrapText="1"/>
    </xf>
    <xf numFmtId="0" fontId="19" fillId="0" borderId="10" xfId="0" applyFont="1" applyBorder="1" applyAlignment="1">
      <alignment horizontal="left" vertical="center" wrapText="1"/>
    </xf>
    <xf numFmtId="0" fontId="19" fillId="0" borderId="11" xfId="0" applyFont="1" applyBorder="1" applyAlignment="1">
      <alignment horizontal="center"/>
    </xf>
    <xf numFmtId="0" fontId="19" fillId="0" borderId="0" xfId="0" applyFont="1" applyAlignment="1">
      <alignment horizontal="center"/>
    </xf>
    <xf numFmtId="1" fontId="20" fillId="25" borderId="11" xfId="0" applyNumberFormat="1" applyFont="1" applyFill="1" applyBorder="1" applyAlignment="1">
      <alignment horizontal="center" wrapText="1"/>
    </xf>
    <xf numFmtId="0" fontId="19" fillId="25" borderId="11" xfId="0" applyFont="1" applyFill="1" applyBorder="1" applyAlignment="1">
      <alignment horizontal="center"/>
    </xf>
    <xf numFmtId="1" fontId="20" fillId="25" borderId="11" xfId="0" applyNumberFormat="1" applyFont="1" applyFill="1" applyBorder="1" applyAlignment="1">
      <alignment horizontal="center"/>
    </xf>
    <xf numFmtId="1" fontId="19" fillId="0" borderId="0" xfId="0" applyNumberFormat="1" applyFont="1" applyAlignment="1">
      <alignment vertical="center"/>
    </xf>
    <xf numFmtId="1" fontId="20" fillId="26" borderId="11" xfId="0" applyNumberFormat="1" applyFont="1" applyFill="1" applyBorder="1" applyAlignment="1">
      <alignment horizontal="center" wrapText="1"/>
    </xf>
    <xf numFmtId="1" fontId="20" fillId="26" borderId="11" xfId="0" applyNumberFormat="1" applyFont="1" applyFill="1" applyBorder="1" applyAlignment="1">
      <alignment horizontal="center"/>
    </xf>
    <xf numFmtId="1" fontId="20" fillId="27" borderId="11" xfId="0" applyNumberFormat="1" applyFont="1" applyFill="1" applyBorder="1" applyAlignment="1">
      <alignment horizontal="center"/>
    </xf>
    <xf numFmtId="1" fontId="20" fillId="27" borderId="12" xfId="0" applyNumberFormat="1" applyFont="1" applyFill="1" applyBorder="1" applyAlignment="1">
      <alignment horizontal="center"/>
    </xf>
    <xf numFmtId="1" fontId="20" fillId="26" borderId="12" xfId="0" applyNumberFormat="1" applyFont="1" applyFill="1" applyBorder="1" applyAlignment="1">
      <alignment horizontal="center"/>
    </xf>
    <xf numFmtId="0" fontId="19" fillId="28" borderId="11" xfId="0" quotePrefix="1" applyFont="1" applyFill="1" applyBorder="1" applyAlignment="1">
      <alignment horizontal="left" vertical="center" wrapText="1"/>
    </xf>
    <xf numFmtId="0" fontId="19" fillId="28" borderId="11" xfId="0" quotePrefix="1" applyFont="1" applyFill="1" applyBorder="1" applyAlignment="1">
      <alignment horizontal="center" vertical="center" wrapText="1"/>
    </xf>
    <xf numFmtId="1" fontId="19" fillId="28" borderId="11" xfId="0" applyNumberFormat="1" applyFont="1" applyFill="1" applyBorder="1" applyAlignment="1">
      <alignment horizontal="center" wrapText="1"/>
    </xf>
    <xf numFmtId="1" fontId="19" fillId="28" borderId="11" xfId="0" applyNumberFormat="1" applyFont="1" applyFill="1" applyBorder="1" applyAlignment="1">
      <alignment horizontal="center"/>
    </xf>
    <xf numFmtId="0" fontId="20" fillId="28" borderId="11" xfId="0" quotePrefix="1" applyFont="1" applyFill="1" applyBorder="1" applyAlignment="1">
      <alignment horizontal="center" vertical="center" wrapText="1"/>
    </xf>
    <xf numFmtId="0" fontId="19" fillId="28" borderId="11" xfId="0" applyFont="1" applyFill="1" applyBorder="1" applyAlignment="1">
      <alignment horizontal="left" vertical="center" wrapText="1"/>
    </xf>
    <xf numFmtId="1" fontId="20" fillId="28" borderId="11" xfId="0" applyNumberFormat="1" applyFont="1" applyFill="1" applyBorder="1" applyAlignment="1">
      <alignment horizontal="center" wrapText="1"/>
    </xf>
    <xf numFmtId="1" fontId="20" fillId="28" borderId="11" xfId="0" applyNumberFormat="1" applyFont="1" applyFill="1" applyBorder="1" applyAlignment="1">
      <alignment horizontal="center"/>
    </xf>
    <xf numFmtId="0" fontId="20" fillId="28" borderId="12" xfId="0" quotePrefix="1" applyFont="1" applyFill="1" applyBorder="1" applyAlignment="1">
      <alignment horizontal="left" vertical="center" wrapText="1"/>
    </xf>
    <xf numFmtId="0" fontId="19" fillId="28" borderId="14" xfId="0" quotePrefix="1" applyFont="1" applyFill="1" applyBorder="1" applyAlignment="1">
      <alignment horizontal="left" vertical="center" wrapText="1"/>
    </xf>
    <xf numFmtId="0" fontId="19" fillId="28" borderId="16" xfId="0" quotePrefix="1" applyFont="1" applyFill="1" applyBorder="1" applyAlignment="1">
      <alignment horizontal="left" vertical="center" wrapText="1"/>
    </xf>
    <xf numFmtId="0" fontId="19" fillId="0" borderId="16" xfId="0" quotePrefix="1" applyFont="1" applyBorder="1" applyAlignment="1">
      <alignment horizontal="left" vertical="center" wrapText="1"/>
    </xf>
    <xf numFmtId="0" fontId="19" fillId="0" borderId="12" xfId="0" quotePrefix="1" applyFont="1" applyBorder="1" applyAlignment="1">
      <alignment horizontal="center" vertical="center" wrapText="1"/>
    </xf>
    <xf numFmtId="0" fontId="19" fillId="28" borderId="12" xfId="0" quotePrefix="1" applyFont="1" applyFill="1" applyBorder="1" applyAlignment="1">
      <alignment horizontal="center" vertical="center" wrapText="1"/>
    </xf>
    <xf numFmtId="0" fontId="19" fillId="28" borderId="17" xfId="0" applyFont="1" applyFill="1" applyBorder="1" applyAlignment="1">
      <alignment horizontal="left" vertical="center" wrapText="1"/>
    </xf>
    <xf numFmtId="0" fontId="20" fillId="0" borderId="18" xfId="0" quotePrefix="1" applyFont="1" applyBorder="1" applyAlignment="1">
      <alignment horizontal="center" vertical="center" wrapText="1"/>
    </xf>
    <xf numFmtId="0" fontId="20" fillId="0" borderId="1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6" xfId="0" applyFont="1" applyBorder="1" applyAlignment="1">
      <alignment horizontal="center" vertical="center" wrapText="1"/>
    </xf>
    <xf numFmtId="0" fontId="20" fillId="28" borderId="12" xfId="0" quotePrefix="1" applyFont="1" applyFill="1" applyBorder="1" applyAlignment="1">
      <alignment horizontal="center" vertical="center" wrapText="1"/>
    </xf>
    <xf numFmtId="0" fontId="19" fillId="0" borderId="12" xfId="0" quotePrefix="1" applyFont="1" applyBorder="1" applyAlignment="1">
      <alignment horizontal="left" vertical="center" wrapText="1"/>
    </xf>
    <xf numFmtId="0" fontId="19" fillId="0" borderId="0" xfId="0" applyFont="1" applyAlignment="1">
      <alignment horizontal="center" wrapText="1"/>
    </xf>
    <xf numFmtId="1" fontId="20" fillId="0" borderId="0" xfId="0" applyNumberFormat="1" applyFont="1" applyAlignment="1">
      <alignment horizontal="center"/>
    </xf>
    <xf numFmtId="1" fontId="19" fillId="0" borderId="0" xfId="0" applyNumberFormat="1" applyFont="1" applyAlignment="1">
      <alignment horizontal="center"/>
    </xf>
    <xf numFmtId="1" fontId="19" fillId="0" borderId="0" xfId="0" applyNumberFormat="1" applyFont="1"/>
    <xf numFmtId="0" fontId="20" fillId="0" borderId="0" xfId="0" applyFont="1"/>
    <xf numFmtId="0" fontId="20" fillId="0" borderId="0" xfId="0" applyFont="1" applyAlignment="1">
      <alignment horizontal="center"/>
    </xf>
    <xf numFmtId="0" fontId="20" fillId="0" borderId="12" xfId="0" quotePrefix="1" applyFont="1" applyBorder="1" applyAlignment="1">
      <alignment horizontal="center" vertical="center" wrapText="1"/>
    </xf>
    <xf numFmtId="1" fontId="20" fillId="29" borderId="12" xfId="0" applyNumberFormat="1" applyFont="1" applyFill="1" applyBorder="1" applyAlignment="1">
      <alignment horizontal="center"/>
    </xf>
    <xf numFmtId="1" fontId="20" fillId="30" borderId="11" xfId="0" applyNumberFormat="1" applyFont="1" applyFill="1" applyBorder="1" applyAlignment="1">
      <alignment horizontal="center"/>
    </xf>
    <xf numFmtId="1" fontId="19" fillId="0" borderId="11" xfId="0" applyNumberFormat="1" applyFont="1" applyBorder="1" applyAlignment="1">
      <alignment horizontal="center" vertical="center" wrapText="1"/>
    </xf>
    <xf numFmtId="1" fontId="19" fillId="0" borderId="11" xfId="0" applyNumberFormat="1" applyFont="1" applyBorder="1" applyAlignment="1">
      <alignment horizontal="center" vertical="center"/>
    </xf>
    <xf numFmtId="0" fontId="19" fillId="28" borderId="12" xfId="0" quotePrefix="1" applyFont="1" applyFill="1" applyBorder="1" applyAlignment="1">
      <alignment horizontal="left" vertical="center" wrapText="1"/>
    </xf>
    <xf numFmtId="1" fontId="19" fillId="0" borderId="11" xfId="0" applyNumberFormat="1" applyFont="1" applyBorder="1" applyAlignment="1">
      <alignment horizontal="left"/>
    </xf>
    <xf numFmtId="0" fontId="19" fillId="0" borderId="19" xfId="0" quotePrefix="1" applyFont="1" applyBorder="1" applyAlignment="1">
      <alignment horizontal="left" vertical="center" wrapText="1"/>
    </xf>
    <xf numFmtId="1" fontId="20" fillId="31" borderId="11" xfId="0" applyNumberFormat="1" applyFont="1" applyFill="1" applyBorder="1" applyAlignment="1">
      <alignment horizontal="center" wrapText="1"/>
    </xf>
    <xf numFmtId="1" fontId="19" fillId="0" borderId="12" xfId="0" applyNumberFormat="1" applyFont="1" applyBorder="1" applyAlignment="1">
      <alignment horizontal="center"/>
    </xf>
    <xf numFmtId="0" fontId="19" fillId="0" borderId="11" xfId="0" quotePrefix="1" applyFont="1" applyBorder="1" applyAlignment="1">
      <alignment vertical="center" wrapText="1"/>
    </xf>
    <xf numFmtId="1" fontId="19" fillId="32" borderId="11" xfId="0" applyNumberFormat="1" applyFont="1" applyFill="1" applyBorder="1" applyAlignment="1">
      <alignment horizontal="center"/>
    </xf>
    <xf numFmtId="0" fontId="19" fillId="0" borderId="0" xfId="0" applyFont="1" applyAlignment="1">
      <alignment vertical="center" wrapText="1"/>
    </xf>
    <xf numFmtId="0" fontId="19" fillId="0" borderId="0" xfId="0" applyFont="1" applyAlignment="1">
      <alignment horizontal="left" indent="43"/>
    </xf>
    <xf numFmtId="0" fontId="21" fillId="0" borderId="0" xfId="0" applyFont="1" applyAlignment="1">
      <alignment horizontal="left" indent="5"/>
    </xf>
    <xf numFmtId="0" fontId="19" fillId="0" borderId="0" xfId="0" applyFont="1" applyAlignment="1">
      <alignment horizontal="left" indent="5"/>
    </xf>
    <xf numFmtId="0" fontId="19" fillId="0" borderId="10" xfId="0" quotePrefix="1" applyFont="1" applyBorder="1" applyAlignment="1">
      <alignment horizontal="left" vertical="center" wrapText="1"/>
    </xf>
    <xf numFmtId="0" fontId="19" fillId="0" borderId="11" xfId="0" quotePrefix="1" applyFont="1" applyBorder="1" applyAlignment="1">
      <alignment horizontal="center" vertical="center"/>
    </xf>
    <xf numFmtId="0" fontId="23" fillId="0" borderId="19" xfId="0" quotePrefix="1" applyFont="1" applyBorder="1" applyAlignment="1">
      <alignment horizontal="left" vertical="center" wrapText="1"/>
    </xf>
    <xf numFmtId="0" fontId="23" fillId="0" borderId="11" xfId="0" quotePrefix="1" applyFont="1" applyBorder="1" applyAlignment="1">
      <alignment horizontal="center" vertical="center" wrapText="1"/>
    </xf>
    <xf numFmtId="0" fontId="19" fillId="0" borderId="17" xfId="0" quotePrefix="1" applyFont="1" applyBorder="1" applyAlignment="1">
      <alignment horizontal="left" vertical="center" wrapText="1"/>
    </xf>
    <xf numFmtId="0" fontId="19" fillId="0" borderId="17" xfId="0" applyFont="1" applyBorder="1" applyAlignment="1">
      <alignment horizontal="left" vertical="center" wrapText="1"/>
    </xf>
    <xf numFmtId="0" fontId="19" fillId="0" borderId="22" xfId="0" quotePrefix="1" applyFont="1" applyBorder="1" applyAlignment="1">
      <alignment horizontal="left" vertical="center" wrapText="1"/>
    </xf>
    <xf numFmtId="0" fontId="19" fillId="28" borderId="13" xfId="0" applyFont="1" applyFill="1" applyBorder="1" applyAlignment="1">
      <alignment horizontal="left" vertical="center" wrapText="1"/>
    </xf>
    <xf numFmtId="0" fontId="20" fillId="26" borderId="14" xfId="0" applyFont="1" applyFill="1" applyBorder="1" applyAlignment="1">
      <alignment horizontal="right" vertical="center" wrapText="1"/>
    </xf>
    <xf numFmtId="0" fontId="20" fillId="26" borderId="19" xfId="0" applyFont="1" applyFill="1" applyBorder="1" applyAlignment="1">
      <alignment horizontal="right" vertical="center" wrapText="1"/>
    </xf>
    <xf numFmtId="0" fontId="20" fillId="26" borderId="13" xfId="0" applyFont="1" applyFill="1" applyBorder="1" applyAlignment="1">
      <alignment horizontal="right" vertical="center" wrapText="1"/>
    </xf>
    <xf numFmtId="0" fontId="20" fillId="0" borderId="12" xfId="0" quotePrefix="1" applyFont="1" applyBorder="1" applyAlignment="1">
      <alignment horizontal="center" vertical="center" wrapText="1"/>
    </xf>
    <xf numFmtId="0" fontId="20" fillId="0" borderId="18" xfId="0" quotePrefix="1" applyFont="1" applyBorder="1" applyAlignment="1">
      <alignment horizontal="center" vertical="center" wrapText="1"/>
    </xf>
    <xf numFmtId="0" fontId="20"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0" xfId="0" quotePrefix="1"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2" xfId="0" applyFont="1" applyBorder="1" applyAlignment="1">
      <alignment horizontal="center" vertical="center" wrapText="1"/>
    </xf>
    <xf numFmtId="0" fontId="20" fillId="24" borderId="14" xfId="0" applyFont="1" applyFill="1" applyBorder="1" applyAlignment="1">
      <alignment horizontal="left" vertical="center" wrapText="1"/>
    </xf>
    <xf numFmtId="0" fontId="20" fillId="24" borderId="19" xfId="0" applyFont="1" applyFill="1" applyBorder="1" applyAlignment="1">
      <alignment horizontal="left" vertical="center" wrapText="1"/>
    </xf>
    <xf numFmtId="0" fontId="20" fillId="24" borderId="13"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4" xfId="0" applyFont="1" applyBorder="1" applyAlignment="1">
      <alignment horizontal="left" vertical="center" wrapText="1"/>
    </xf>
    <xf numFmtId="0" fontId="19" fillId="0" borderId="18" xfId="0" applyFont="1" applyBorder="1" applyAlignment="1">
      <alignment horizontal="center" vertical="center" wrapText="1"/>
    </xf>
    <xf numFmtId="0" fontId="20" fillId="26" borderId="11" xfId="0" applyFont="1" applyFill="1" applyBorder="1" applyAlignment="1">
      <alignment horizontal="right" vertical="center" wrapText="1"/>
    </xf>
    <xf numFmtId="0" fontId="20" fillId="0" borderId="11" xfId="0" quotePrefix="1" applyFont="1" applyBorder="1" applyAlignment="1">
      <alignment horizontal="center" vertical="center" wrapText="1"/>
    </xf>
    <xf numFmtId="0" fontId="20" fillId="0" borderId="11" xfId="0" applyFont="1" applyBorder="1" applyAlignment="1">
      <alignment horizontal="center" vertical="center" wrapText="1"/>
    </xf>
    <xf numFmtId="1" fontId="20" fillId="26" borderId="14" xfId="0" applyNumberFormat="1" applyFont="1" applyFill="1" applyBorder="1" applyAlignment="1">
      <alignment horizontal="right" vertical="center" wrapText="1"/>
    </xf>
    <xf numFmtId="1" fontId="20" fillId="26" borderId="19" xfId="0" applyNumberFormat="1" applyFont="1" applyFill="1" applyBorder="1" applyAlignment="1">
      <alignment horizontal="right" vertical="center" wrapText="1"/>
    </xf>
    <xf numFmtId="1" fontId="20" fillId="26" borderId="13" xfId="0" applyNumberFormat="1" applyFont="1" applyFill="1" applyBorder="1" applyAlignment="1">
      <alignment horizontal="right" vertical="center" wrapText="1"/>
    </xf>
    <xf numFmtId="0" fontId="19" fillId="0" borderId="10" xfId="0" applyFont="1" applyBorder="1" applyAlignment="1">
      <alignment horizontal="left" vertical="center" wrapText="1"/>
    </xf>
    <xf numFmtId="0" fontId="20" fillId="0" borderId="20" xfId="0" quotePrefix="1" applyFont="1" applyBorder="1" applyAlignment="1">
      <alignment horizontal="center" vertical="center" wrapText="1"/>
    </xf>
    <xf numFmtId="0" fontId="19" fillId="0" borderId="20" xfId="0" applyFont="1" applyBorder="1" applyAlignment="1">
      <alignment vertical="center" wrapText="1"/>
    </xf>
    <xf numFmtId="0" fontId="19" fillId="0" borderId="18" xfId="0" applyFont="1" applyBorder="1" applyAlignment="1">
      <alignment vertical="center" wrapText="1"/>
    </xf>
    <xf numFmtId="0" fontId="19" fillId="0" borderId="10" xfId="0" applyFont="1" applyBorder="1" applyAlignment="1">
      <alignment vertical="center" wrapText="1"/>
    </xf>
    <xf numFmtId="0" fontId="20" fillId="0" borderId="16" xfId="0" quotePrefix="1" applyFont="1" applyBorder="1" applyAlignment="1">
      <alignment horizontal="center" vertical="center" wrapText="1"/>
    </xf>
    <xf numFmtId="0" fontId="20" fillId="0" borderId="14" xfId="0" applyFont="1" applyBorder="1" applyAlignment="1">
      <alignment horizontal="right" vertical="center" wrapText="1"/>
    </xf>
    <xf numFmtId="0" fontId="20" fillId="0" borderId="19" xfId="0" applyFont="1" applyBorder="1" applyAlignment="1">
      <alignment horizontal="right" vertical="center" wrapText="1"/>
    </xf>
    <xf numFmtId="0" fontId="20" fillId="0" borderId="13" xfId="0" applyFont="1" applyBorder="1" applyAlignment="1">
      <alignment horizontal="right" vertical="center" wrapText="1"/>
    </xf>
    <xf numFmtId="0" fontId="19" fillId="32" borderId="14" xfId="0" applyFont="1" applyFill="1" applyBorder="1" applyAlignment="1">
      <alignment horizontal="right" vertical="center" wrapText="1"/>
    </xf>
    <xf numFmtId="0" fontId="19" fillId="32" borderId="19" xfId="0" applyFont="1" applyFill="1" applyBorder="1" applyAlignment="1">
      <alignment horizontal="right" vertical="center" wrapText="1"/>
    </xf>
    <xf numFmtId="0" fontId="19" fillId="32" borderId="13" xfId="0" applyFont="1" applyFill="1" applyBorder="1" applyAlignment="1">
      <alignment horizontal="right" vertical="center" wrapText="1"/>
    </xf>
    <xf numFmtId="0" fontId="20" fillId="30" borderId="14" xfId="0" applyFont="1" applyFill="1" applyBorder="1" applyAlignment="1">
      <alignment horizontal="right" vertical="center" wrapText="1"/>
    </xf>
    <xf numFmtId="0" fontId="20" fillId="30" borderId="19" xfId="0" applyFont="1" applyFill="1" applyBorder="1" applyAlignment="1">
      <alignment horizontal="right" vertical="center" wrapText="1"/>
    </xf>
    <xf numFmtId="0" fontId="20" fillId="30" borderId="13" xfId="0" applyFont="1" applyFill="1" applyBorder="1" applyAlignment="1">
      <alignment horizontal="right" vertical="center" wrapText="1"/>
    </xf>
    <xf numFmtId="0" fontId="20" fillId="0" borderId="16" xfId="0" applyFont="1" applyBorder="1" applyAlignment="1">
      <alignment horizontal="center" vertical="center" wrapText="1"/>
    </xf>
    <xf numFmtId="1" fontId="20" fillId="0" borderId="16" xfId="0" applyNumberFormat="1" applyFont="1" applyBorder="1" applyAlignment="1">
      <alignment horizontal="center" vertical="center" wrapText="1"/>
    </xf>
    <xf numFmtId="1" fontId="20" fillId="0" borderId="20" xfId="0" applyNumberFormat="1" applyFont="1" applyBorder="1" applyAlignment="1">
      <alignment horizontal="center" vertical="center" wrapText="1"/>
    </xf>
    <xf numFmtId="0" fontId="19" fillId="0" borderId="15" xfId="0" applyFont="1" applyBorder="1" applyAlignment="1">
      <alignment horizontal="center" vertical="center" wrapText="1"/>
    </xf>
    <xf numFmtId="0" fontId="20" fillId="0" borderId="16" xfId="0" applyFont="1" applyBorder="1" applyAlignment="1">
      <alignment horizontal="right" vertical="center" wrapText="1"/>
    </xf>
    <xf numFmtId="0" fontId="19" fillId="0" borderId="15" xfId="0" applyFont="1" applyBorder="1" applyAlignment="1">
      <alignment vertical="center" wrapText="1"/>
    </xf>
    <xf numFmtId="0" fontId="20" fillId="27" borderId="14" xfId="0" applyFont="1" applyFill="1" applyBorder="1" applyAlignment="1">
      <alignment horizontal="right" vertical="center" wrapText="1"/>
    </xf>
    <xf numFmtId="0" fontId="20" fillId="27" borderId="19" xfId="0" applyFont="1" applyFill="1" applyBorder="1" applyAlignment="1">
      <alignment horizontal="right" vertical="center" wrapText="1"/>
    </xf>
    <xf numFmtId="0" fontId="20" fillId="27" borderId="13" xfId="0" applyFont="1" applyFill="1" applyBorder="1" applyAlignment="1">
      <alignment horizontal="right" vertical="center" wrapText="1"/>
    </xf>
    <xf numFmtId="0" fontId="20" fillId="28" borderId="12" xfId="0" quotePrefix="1" applyFont="1" applyFill="1" applyBorder="1" applyAlignment="1">
      <alignment horizontal="center" vertical="center" wrapText="1"/>
    </xf>
    <xf numFmtId="0" fontId="20" fillId="28" borderId="18" xfId="0" quotePrefix="1" applyFont="1" applyFill="1" applyBorder="1" applyAlignment="1">
      <alignment horizontal="center" vertical="center" wrapText="1"/>
    </xf>
    <xf numFmtId="0" fontId="0" fillId="0" borderId="10" xfId="0" applyBorder="1" applyAlignment="1">
      <alignment horizontal="center" vertical="center" wrapText="1"/>
    </xf>
    <xf numFmtId="0" fontId="20" fillId="29" borderId="14" xfId="0" applyFont="1" applyFill="1" applyBorder="1" applyAlignment="1">
      <alignment horizontal="left" vertical="center" wrapText="1"/>
    </xf>
    <xf numFmtId="0" fontId="20" fillId="29" borderId="19" xfId="0" applyFont="1" applyFill="1" applyBorder="1" applyAlignment="1">
      <alignment horizontal="left" vertical="center" wrapText="1"/>
    </xf>
    <xf numFmtId="0" fontId="20" fillId="29" borderId="13" xfId="0" applyFont="1" applyFill="1" applyBorder="1" applyAlignment="1">
      <alignment horizontal="left" vertical="center" wrapText="1"/>
    </xf>
    <xf numFmtId="0" fontId="20" fillId="0" borderId="0" xfId="0" applyFont="1" applyAlignment="1">
      <alignment horizontal="center" vertical="center" wrapText="1"/>
    </xf>
    <xf numFmtId="0" fontId="19" fillId="0" borderId="0" xfId="0" applyFont="1" applyAlignment="1">
      <alignment vertical="center" wrapText="1"/>
    </xf>
    <xf numFmtId="0" fontId="19" fillId="0" borderId="0" xfId="0" applyFont="1" applyAlignment="1">
      <alignment wrapText="1"/>
    </xf>
    <xf numFmtId="0" fontId="19" fillId="0" borderId="20" xfId="0" applyFont="1" applyBorder="1" applyAlignment="1">
      <alignment horizontal="center" vertical="center" wrapText="1"/>
    </xf>
    <xf numFmtId="0" fontId="20" fillId="0" borderId="21" xfId="0" applyFont="1" applyBorder="1" applyAlignment="1">
      <alignment horizontal="left" vertical="center" wrapText="1"/>
    </xf>
    <xf numFmtId="0" fontId="19" fillId="0" borderId="21" xfId="0" applyFont="1" applyBorder="1" applyAlignment="1">
      <alignment horizontal="left" vertical="center" wrapText="1"/>
    </xf>
    <xf numFmtId="0" fontId="19" fillId="0" borderId="21" xfId="0" applyFont="1" applyBorder="1" applyAlignment="1">
      <alignmen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20" fillId="25" borderId="14" xfId="0" applyFont="1" applyFill="1" applyBorder="1" applyAlignment="1">
      <alignment horizontal="right"/>
    </xf>
    <xf numFmtId="0" fontId="20" fillId="25" borderId="19" xfId="0" applyFont="1" applyFill="1" applyBorder="1" applyAlignment="1">
      <alignment horizontal="right"/>
    </xf>
    <xf numFmtId="0" fontId="20" fillId="25" borderId="13" xfId="0" applyFont="1" applyFill="1" applyBorder="1" applyAlignment="1">
      <alignment horizontal="right"/>
    </xf>
    <xf numFmtId="1" fontId="20" fillId="0" borderId="14" xfId="0" applyNumberFormat="1" applyFont="1" applyBorder="1" applyAlignment="1">
      <alignment horizontal="right" vertical="center" wrapText="1"/>
    </xf>
    <xf numFmtId="1" fontId="20" fillId="0" borderId="19" xfId="0" applyNumberFormat="1" applyFont="1" applyBorder="1" applyAlignment="1">
      <alignment horizontal="right" vertical="center" wrapText="1"/>
    </xf>
    <xf numFmtId="1" fontId="20" fillId="0" borderId="13" xfId="0" applyNumberFormat="1" applyFont="1" applyBorder="1" applyAlignment="1">
      <alignment horizontal="right" vertical="center" wrapText="1"/>
    </xf>
    <xf numFmtId="1" fontId="20" fillId="27" borderId="14" xfId="0" applyNumberFormat="1" applyFont="1" applyFill="1" applyBorder="1" applyAlignment="1">
      <alignment horizontal="right" vertical="center" wrapText="1"/>
    </xf>
    <xf numFmtId="1" fontId="20" fillId="27" borderId="19" xfId="0" applyNumberFormat="1" applyFont="1" applyFill="1" applyBorder="1" applyAlignment="1">
      <alignment horizontal="right" vertical="center" wrapText="1"/>
    </xf>
    <xf numFmtId="1" fontId="20" fillId="27" borderId="13" xfId="0" applyNumberFormat="1" applyFont="1" applyFill="1" applyBorder="1" applyAlignment="1">
      <alignment horizontal="right" vertical="center" wrapText="1"/>
    </xf>
    <xf numFmtId="0" fontId="20" fillId="25" borderId="14" xfId="0" applyFont="1" applyFill="1" applyBorder="1" applyAlignment="1">
      <alignment horizontal="left" vertical="center" wrapText="1"/>
    </xf>
    <xf numFmtId="0" fontId="20" fillId="25" borderId="19" xfId="0" applyFont="1" applyFill="1" applyBorder="1" applyAlignment="1">
      <alignment horizontal="left" vertical="center" wrapText="1"/>
    </xf>
    <xf numFmtId="0" fontId="20" fillId="25" borderId="13" xfId="0" applyFont="1" applyFill="1" applyBorder="1" applyAlignment="1">
      <alignment horizontal="left" vertical="center" wrapText="1"/>
    </xf>
    <xf numFmtId="0" fontId="20" fillId="33" borderId="12" xfId="0" applyFont="1" applyFill="1" applyBorder="1" applyAlignment="1">
      <alignment horizontal="center" vertical="center" wrapText="1"/>
    </xf>
    <xf numFmtId="0" fontId="20" fillId="33" borderId="18" xfId="0"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1" fillId="0" borderId="11" xfId="0" applyFont="1" applyBorder="1" applyAlignment="1">
      <alignment horizontal="center" vertical="center" wrapText="1"/>
    </xf>
    <xf numFmtId="0" fontId="20" fillId="31" borderId="11" xfId="0" quotePrefix="1" applyFont="1" applyFill="1" applyBorder="1" applyAlignment="1">
      <alignment horizontal="right" vertical="center" wrapText="1"/>
    </xf>
    <xf numFmtId="0" fontId="0" fillId="31" borderId="11" xfId="0" applyFill="1" applyBorder="1" applyAlignment="1">
      <alignment horizontal="right" vertical="center" wrapText="1"/>
    </xf>
    <xf numFmtId="164" fontId="20" fillId="0" borderId="12"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10" xfId="0" applyNumberFormat="1" applyFont="1" applyBorder="1" applyAlignment="1">
      <alignment horizontal="center" vertical="center" wrapText="1"/>
    </xf>
    <xf numFmtId="0" fontId="20" fillId="0" borderId="18" xfId="0" applyFont="1" applyBorder="1" applyAlignment="1">
      <alignment vertical="center" wrapText="1"/>
    </xf>
    <xf numFmtId="0" fontId="20" fillId="0" borderId="10" xfId="0" applyFont="1" applyBorder="1" applyAlignment="1">
      <alignment vertical="center" wrapText="1"/>
    </xf>
    <xf numFmtId="0" fontId="19" fillId="0" borderId="11" xfId="0" applyFont="1" applyBorder="1" applyAlignment="1">
      <alignment vertical="center" wrapText="1"/>
    </xf>
  </cellXfs>
  <cellStyles count="4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Įprastas" xfId="0" builtinId="0"/>
    <cellStyle name="Linked Cell" xfId="35" xr:uid="{00000000-0005-0000-0000-000023000000}"/>
    <cellStyle name="Neutral" xfId="36" xr:uid="{00000000-0005-0000-0000-000024000000}"/>
    <cellStyle name="Note" xfId="37" xr:uid="{00000000-0005-0000-0000-000025000000}"/>
    <cellStyle name="Output" xfId="38" xr:uid="{00000000-0005-0000-0000-000026000000}"/>
    <cellStyle name="Title" xfId="39" xr:uid="{00000000-0005-0000-0000-000027000000}"/>
    <cellStyle name="Total" xfId="40" xr:uid="{00000000-0005-0000-0000-000028000000}"/>
    <cellStyle name="Warning Text" xfId="41"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16"/>
  <sheetViews>
    <sheetView tabSelected="1" topLeftCell="B613" zoomScale="120" zoomScaleNormal="120" workbookViewId="0">
      <selection activeCell="D623" sqref="D623:E623"/>
    </sheetView>
  </sheetViews>
  <sheetFormatPr defaultColWidth="9.140625" defaultRowHeight="12.75" x14ac:dyDescent="0.2"/>
  <cols>
    <col min="1" max="1" width="4.85546875" style="29" hidden="1" customWidth="1"/>
    <col min="2" max="2" width="15.42578125" style="9" customWidth="1"/>
    <col min="3" max="3" width="13.42578125" style="29" customWidth="1"/>
    <col min="4" max="4" width="15.140625" style="29" customWidth="1"/>
    <col min="5" max="5" width="31.5703125" style="9" customWidth="1"/>
    <col min="6" max="6" width="14.140625" style="29" customWidth="1"/>
    <col min="7" max="7" width="14.42578125" style="29" hidden="1" customWidth="1"/>
    <col min="8" max="8" width="10.42578125" style="29" customWidth="1"/>
    <col min="9" max="16384" width="9.140625" style="9"/>
  </cols>
  <sheetData>
    <row r="1" spans="1:8" s="7" customFormat="1" x14ac:dyDescent="0.2">
      <c r="A1" s="8"/>
      <c r="C1" s="8"/>
      <c r="D1" s="8"/>
      <c r="E1" s="8"/>
      <c r="F1" s="7" t="s">
        <v>205</v>
      </c>
      <c r="H1" s="8"/>
    </row>
    <row r="2" spans="1:8" s="7" customFormat="1" x14ac:dyDescent="0.2">
      <c r="A2" s="8"/>
      <c r="C2" s="8"/>
      <c r="D2" s="8"/>
      <c r="E2" s="8"/>
      <c r="F2" s="9" t="s">
        <v>206</v>
      </c>
      <c r="H2" s="8"/>
    </row>
    <row r="3" spans="1:8" s="7" customFormat="1" x14ac:dyDescent="0.2">
      <c r="A3" s="8"/>
      <c r="C3" s="8"/>
      <c r="D3" s="8"/>
      <c r="E3" s="8"/>
      <c r="F3" s="9" t="s">
        <v>630</v>
      </c>
      <c r="H3" s="8"/>
    </row>
    <row r="4" spans="1:8" s="7" customFormat="1" x14ac:dyDescent="0.2">
      <c r="A4" s="8"/>
      <c r="C4" s="8"/>
      <c r="D4" s="8"/>
      <c r="E4" s="8"/>
      <c r="F4" s="9" t="s">
        <v>632</v>
      </c>
      <c r="H4" s="8"/>
    </row>
    <row r="5" spans="1:8" s="7" customFormat="1" hidden="1" x14ac:dyDescent="0.2">
      <c r="A5" s="8"/>
      <c r="B5" s="79" t="s">
        <v>600</v>
      </c>
      <c r="C5" s="80"/>
      <c r="D5" s="80"/>
      <c r="E5" s="80"/>
      <c r="F5" s="81"/>
      <c r="G5" s="80"/>
      <c r="H5" s="8"/>
    </row>
    <row r="6" spans="1:8" s="7" customFormat="1" hidden="1" x14ac:dyDescent="0.2">
      <c r="A6" s="8"/>
      <c r="B6" s="79" t="s">
        <v>628</v>
      </c>
      <c r="C6" s="80"/>
      <c r="D6" s="80"/>
      <c r="E6" s="80"/>
      <c r="F6" s="81"/>
      <c r="G6" s="80"/>
      <c r="H6" s="8"/>
    </row>
    <row r="7" spans="1:8" s="7" customFormat="1" hidden="1" x14ac:dyDescent="0.2">
      <c r="A7" s="8"/>
      <c r="B7" s="79" t="s">
        <v>629</v>
      </c>
      <c r="C7" s="80"/>
      <c r="D7" s="80"/>
      <c r="E7" s="80"/>
      <c r="F7" s="81"/>
      <c r="G7" s="80"/>
      <c r="H7" s="8"/>
    </row>
    <row r="8" spans="1:8" s="7" customFormat="1" x14ac:dyDescent="0.2">
      <c r="A8" s="8"/>
      <c r="C8" s="8"/>
      <c r="D8" s="8"/>
      <c r="E8" s="8"/>
      <c r="F8" s="9" t="s">
        <v>413</v>
      </c>
      <c r="H8" s="8"/>
    </row>
    <row r="9" spans="1:8" s="7" customFormat="1" ht="27" customHeight="1" x14ac:dyDescent="0.2">
      <c r="A9" s="8"/>
      <c r="B9" s="146" t="s">
        <v>631</v>
      </c>
      <c r="C9" s="147"/>
      <c r="D9" s="147"/>
      <c r="E9" s="147"/>
      <c r="F9" s="148"/>
      <c r="G9" s="148"/>
      <c r="H9" s="8"/>
    </row>
    <row r="10" spans="1:8" s="7" customFormat="1" ht="20.25" customHeight="1" x14ac:dyDescent="0.2">
      <c r="A10" s="8"/>
      <c r="B10" s="150" t="s">
        <v>459</v>
      </c>
      <c r="C10" s="151"/>
      <c r="D10" s="152"/>
      <c r="E10" s="152"/>
      <c r="F10" s="8"/>
      <c r="G10" s="8" t="s">
        <v>207</v>
      </c>
      <c r="H10" s="8"/>
    </row>
    <row r="11" spans="1:8" ht="11.25" customHeight="1" x14ac:dyDescent="0.2">
      <c r="A11" s="101" t="s">
        <v>331</v>
      </c>
      <c r="B11" s="112" t="s">
        <v>202</v>
      </c>
      <c r="C11" s="112" t="s">
        <v>203</v>
      </c>
      <c r="D11" s="112" t="s">
        <v>204</v>
      </c>
      <c r="E11" s="131" t="s">
        <v>31</v>
      </c>
      <c r="F11" s="101" t="s">
        <v>0</v>
      </c>
      <c r="G11" s="153" t="s">
        <v>460</v>
      </c>
    </row>
    <row r="12" spans="1:8" ht="10.5" customHeight="1" x14ac:dyDescent="0.2">
      <c r="A12" s="98"/>
      <c r="B12" s="112"/>
      <c r="C12" s="112"/>
      <c r="D12" s="112"/>
      <c r="E12" s="149"/>
      <c r="F12" s="109"/>
      <c r="G12" s="153"/>
    </row>
    <row r="13" spans="1:8" x14ac:dyDescent="0.2">
      <c r="A13" s="98"/>
      <c r="B13" s="112"/>
      <c r="C13" s="112"/>
      <c r="D13" s="112"/>
      <c r="E13" s="149"/>
      <c r="F13" s="109"/>
      <c r="G13" s="154" t="s">
        <v>461</v>
      </c>
    </row>
    <row r="14" spans="1:8" ht="16.5" customHeight="1" x14ac:dyDescent="0.2">
      <c r="A14" s="95"/>
      <c r="B14" s="112"/>
      <c r="C14" s="112"/>
      <c r="D14" s="112"/>
      <c r="E14" s="134"/>
      <c r="F14" s="96"/>
      <c r="G14" s="155"/>
      <c r="H14" s="60"/>
    </row>
    <row r="15" spans="1:8" x14ac:dyDescent="0.2">
      <c r="A15" s="28">
        <v>1</v>
      </c>
      <c r="B15" s="1">
        <v>1</v>
      </c>
      <c r="C15" s="1">
        <v>2</v>
      </c>
      <c r="D15" s="1">
        <v>3</v>
      </c>
      <c r="E15" s="2">
        <v>4</v>
      </c>
      <c r="F15" s="2">
        <v>5</v>
      </c>
      <c r="G15" s="2">
        <v>6</v>
      </c>
    </row>
    <row r="16" spans="1:8" ht="51" x14ac:dyDescent="0.2">
      <c r="A16" s="28">
        <v>1</v>
      </c>
      <c r="B16" s="154" t="s">
        <v>210</v>
      </c>
      <c r="C16" s="55" t="s">
        <v>391</v>
      </c>
      <c r="D16" s="3" t="s">
        <v>34</v>
      </c>
      <c r="E16" s="10" t="s">
        <v>212</v>
      </c>
      <c r="F16" s="11">
        <v>42592</v>
      </c>
      <c r="G16" s="12">
        <v>40000</v>
      </c>
      <c r="H16" s="61"/>
    </row>
    <row r="17" spans="1:11" ht="43.5" customHeight="1" x14ac:dyDescent="0.2">
      <c r="A17" s="28">
        <v>2</v>
      </c>
      <c r="B17" s="109"/>
      <c r="C17" s="101" t="s">
        <v>214</v>
      </c>
      <c r="D17" s="3" t="s">
        <v>32</v>
      </c>
      <c r="E17" s="4" t="s">
        <v>209</v>
      </c>
      <c r="F17" s="5">
        <v>633747</v>
      </c>
      <c r="G17" s="6">
        <v>559923</v>
      </c>
      <c r="H17" s="62"/>
      <c r="I17" s="78" t="s">
        <v>599</v>
      </c>
      <c r="J17" s="63"/>
      <c r="K17" s="63"/>
    </row>
    <row r="18" spans="1:11" ht="52.5" customHeight="1" x14ac:dyDescent="0.2">
      <c r="A18" s="28">
        <v>3</v>
      </c>
      <c r="B18" s="109"/>
      <c r="C18" s="98"/>
      <c r="D18" s="3" t="s">
        <v>33</v>
      </c>
      <c r="E18" s="4" t="s">
        <v>211</v>
      </c>
      <c r="F18" s="5">
        <v>1886422</v>
      </c>
      <c r="G18" s="6">
        <v>1655891</v>
      </c>
      <c r="H18" s="62"/>
      <c r="I18" s="18"/>
      <c r="J18" s="63"/>
      <c r="K18" s="63"/>
    </row>
    <row r="19" spans="1:11" ht="25.5" x14ac:dyDescent="0.2">
      <c r="A19" s="28">
        <v>5</v>
      </c>
      <c r="B19" s="109"/>
      <c r="C19" s="98"/>
      <c r="D19" s="3" t="s">
        <v>36</v>
      </c>
      <c r="E19" s="10" t="s">
        <v>37</v>
      </c>
      <c r="F19" s="5">
        <v>2000</v>
      </c>
      <c r="G19" s="6"/>
      <c r="H19" s="62"/>
      <c r="I19" s="18"/>
      <c r="J19" s="63"/>
      <c r="K19" s="63"/>
    </row>
    <row r="20" spans="1:11" ht="25.5" x14ac:dyDescent="0.2">
      <c r="A20" s="28">
        <v>6</v>
      </c>
      <c r="B20" s="109"/>
      <c r="C20" s="99"/>
      <c r="D20" s="3" t="s">
        <v>55</v>
      </c>
      <c r="E20" s="73" t="s">
        <v>56</v>
      </c>
      <c r="F20" s="5">
        <v>866432</v>
      </c>
      <c r="G20" s="6">
        <v>849932</v>
      </c>
      <c r="H20" s="62"/>
      <c r="I20" s="18"/>
      <c r="J20" s="63"/>
      <c r="K20" s="63"/>
    </row>
    <row r="21" spans="1:11" x14ac:dyDescent="0.2">
      <c r="A21" s="28">
        <v>7</v>
      </c>
      <c r="B21" s="109"/>
      <c r="C21" s="98"/>
      <c r="D21" s="3" t="s">
        <v>39</v>
      </c>
      <c r="E21" s="10" t="s">
        <v>40</v>
      </c>
      <c r="F21" s="5">
        <v>2300</v>
      </c>
      <c r="G21" s="6"/>
      <c r="H21" s="62"/>
      <c r="I21" s="18"/>
      <c r="J21" s="63"/>
      <c r="K21" s="63"/>
    </row>
    <row r="22" spans="1:11" ht="32.25" customHeight="1" x14ac:dyDescent="0.2">
      <c r="A22" s="28">
        <v>8</v>
      </c>
      <c r="B22" s="109"/>
      <c r="C22" s="98"/>
      <c r="D22" s="3" t="s">
        <v>41</v>
      </c>
      <c r="E22" s="10" t="s">
        <v>489</v>
      </c>
      <c r="F22" s="5">
        <v>30000</v>
      </c>
      <c r="G22" s="6"/>
      <c r="H22" s="62"/>
      <c r="I22" s="18"/>
      <c r="J22" s="63"/>
      <c r="K22" s="63"/>
    </row>
    <row r="23" spans="1:11" ht="25.5" x14ac:dyDescent="0.2">
      <c r="A23" s="28">
        <v>9</v>
      </c>
      <c r="B23" s="109"/>
      <c r="C23" s="98"/>
      <c r="D23" s="3" t="s">
        <v>42</v>
      </c>
      <c r="E23" s="10" t="s">
        <v>43</v>
      </c>
      <c r="F23" s="5">
        <v>8000</v>
      </c>
      <c r="G23" s="6"/>
      <c r="H23" s="62"/>
      <c r="I23" s="18"/>
      <c r="J23" s="63"/>
      <c r="K23" s="63"/>
    </row>
    <row r="24" spans="1:11" ht="25.5" x14ac:dyDescent="0.2">
      <c r="A24" s="28">
        <v>10</v>
      </c>
      <c r="B24" s="109"/>
      <c r="C24" s="98"/>
      <c r="D24" s="3" t="s">
        <v>44</v>
      </c>
      <c r="E24" s="10" t="s">
        <v>45</v>
      </c>
      <c r="F24" s="5">
        <v>13000</v>
      </c>
      <c r="G24" s="6"/>
      <c r="H24" s="62"/>
      <c r="I24" s="18"/>
      <c r="J24" s="63"/>
      <c r="K24" s="63"/>
    </row>
    <row r="25" spans="1:11" ht="33.75" customHeight="1" x14ac:dyDescent="0.2">
      <c r="A25" s="28">
        <v>11</v>
      </c>
      <c r="B25" s="109"/>
      <c r="C25" s="98"/>
      <c r="D25" s="3" t="s">
        <v>46</v>
      </c>
      <c r="E25" s="10" t="s">
        <v>349</v>
      </c>
      <c r="F25" s="5">
        <v>20000</v>
      </c>
      <c r="G25" s="6"/>
      <c r="H25" s="62"/>
      <c r="I25" s="18"/>
      <c r="J25" s="63"/>
      <c r="K25" s="63"/>
    </row>
    <row r="26" spans="1:11" ht="42" customHeight="1" x14ac:dyDescent="0.2">
      <c r="A26" s="28">
        <v>12</v>
      </c>
      <c r="B26" s="109"/>
      <c r="C26" s="98"/>
      <c r="D26" s="3" t="s">
        <v>47</v>
      </c>
      <c r="E26" s="10" t="s">
        <v>48</v>
      </c>
      <c r="F26" s="5">
        <v>150000</v>
      </c>
      <c r="G26" s="6"/>
      <c r="H26" s="62"/>
      <c r="I26" s="18"/>
      <c r="J26" s="63"/>
      <c r="K26" s="63"/>
    </row>
    <row r="27" spans="1:11" ht="46.5" hidden="1" customHeight="1" x14ac:dyDescent="0.2">
      <c r="A27" s="28">
        <v>13</v>
      </c>
      <c r="B27" s="109"/>
      <c r="C27" s="98"/>
      <c r="D27" s="3" t="s">
        <v>59</v>
      </c>
      <c r="E27" s="10" t="s">
        <v>215</v>
      </c>
      <c r="F27" s="5"/>
      <c r="G27" s="6"/>
      <c r="H27" s="62"/>
      <c r="I27" s="18"/>
      <c r="J27" s="63"/>
      <c r="K27" s="63"/>
    </row>
    <row r="28" spans="1:11" ht="25.5" hidden="1" x14ac:dyDescent="0.2">
      <c r="A28" s="28">
        <v>14</v>
      </c>
      <c r="B28" s="109"/>
      <c r="C28" s="98"/>
      <c r="D28" s="3" t="s">
        <v>49</v>
      </c>
      <c r="E28" s="10" t="s">
        <v>50</v>
      </c>
      <c r="F28" s="5"/>
      <c r="G28" s="6"/>
      <c r="H28" s="62"/>
      <c r="I28" s="18"/>
      <c r="J28" s="63"/>
      <c r="K28" s="63"/>
    </row>
    <row r="29" spans="1:11" ht="49.5" customHeight="1" x14ac:dyDescent="0.2">
      <c r="A29" s="28">
        <v>15</v>
      </c>
      <c r="B29" s="109"/>
      <c r="C29" s="98"/>
      <c r="D29" s="3" t="s">
        <v>51</v>
      </c>
      <c r="E29" s="10" t="s">
        <v>213</v>
      </c>
      <c r="F29" s="5">
        <v>12000</v>
      </c>
      <c r="G29" s="6"/>
      <c r="H29" s="62"/>
      <c r="I29" s="18"/>
      <c r="J29" s="63"/>
      <c r="K29" s="63"/>
    </row>
    <row r="30" spans="1:11" ht="63.75" x14ac:dyDescent="0.2">
      <c r="A30" s="28">
        <v>16</v>
      </c>
      <c r="B30" s="109"/>
      <c r="C30" s="98"/>
      <c r="D30" s="3" t="s">
        <v>52</v>
      </c>
      <c r="E30" s="4" t="s">
        <v>350</v>
      </c>
      <c r="F30" s="5">
        <v>133100</v>
      </c>
      <c r="G30" s="6"/>
      <c r="H30" s="62"/>
      <c r="I30" s="18"/>
      <c r="J30" s="63"/>
      <c r="K30" s="63"/>
    </row>
    <row r="31" spans="1:11" ht="25.5" x14ac:dyDescent="0.2">
      <c r="A31" s="28">
        <v>17</v>
      </c>
      <c r="B31" s="109"/>
      <c r="C31" s="98"/>
      <c r="D31" s="3" t="s">
        <v>53</v>
      </c>
      <c r="E31" s="10" t="s">
        <v>54</v>
      </c>
      <c r="F31" s="5">
        <v>3000</v>
      </c>
      <c r="G31" s="6"/>
      <c r="H31" s="62"/>
      <c r="I31" s="18"/>
      <c r="J31" s="63"/>
      <c r="K31" s="63"/>
    </row>
    <row r="32" spans="1:11" ht="25.5" x14ac:dyDescent="0.2">
      <c r="A32" s="28">
        <v>18</v>
      </c>
      <c r="B32" s="109"/>
      <c r="C32" s="98"/>
      <c r="D32" s="3" t="s">
        <v>347</v>
      </c>
      <c r="E32" s="10" t="s">
        <v>348</v>
      </c>
      <c r="F32" s="5">
        <v>3200</v>
      </c>
      <c r="G32" s="6"/>
      <c r="H32" s="62"/>
      <c r="I32" s="18"/>
      <c r="J32" s="63"/>
      <c r="K32" s="63"/>
    </row>
    <row r="33" spans="1:11" ht="38.25" x14ac:dyDescent="0.2">
      <c r="A33" s="28"/>
      <c r="B33" s="109"/>
      <c r="C33" s="99"/>
      <c r="D33" s="3" t="s">
        <v>633</v>
      </c>
      <c r="E33" s="73" t="s">
        <v>634</v>
      </c>
      <c r="F33" s="5">
        <v>35000</v>
      </c>
      <c r="G33" s="6"/>
      <c r="H33" s="62"/>
      <c r="I33" s="18"/>
      <c r="J33" s="63"/>
      <c r="K33" s="63"/>
    </row>
    <row r="34" spans="1:11" ht="44.25" customHeight="1" x14ac:dyDescent="0.2">
      <c r="A34" s="28">
        <v>19</v>
      </c>
      <c r="B34" s="109"/>
      <c r="C34" s="98"/>
      <c r="D34" s="3" t="s">
        <v>462</v>
      </c>
      <c r="E34" s="10" t="s">
        <v>201</v>
      </c>
      <c r="F34" s="5">
        <v>25000</v>
      </c>
      <c r="G34" s="6"/>
      <c r="H34" s="62"/>
      <c r="I34" s="18"/>
      <c r="J34" s="63"/>
      <c r="K34" s="63"/>
    </row>
    <row r="35" spans="1:11" x14ac:dyDescent="0.2">
      <c r="A35" s="28">
        <v>20</v>
      </c>
      <c r="B35" s="109"/>
      <c r="C35" s="95"/>
      <c r="D35" s="3" t="s">
        <v>266</v>
      </c>
      <c r="E35" s="4" t="s">
        <v>267</v>
      </c>
      <c r="F35" s="5">
        <v>70600</v>
      </c>
      <c r="G35" s="6"/>
      <c r="H35" s="62"/>
      <c r="I35" s="18"/>
      <c r="J35" s="63"/>
      <c r="K35" s="63"/>
    </row>
    <row r="36" spans="1:11" ht="21" customHeight="1" x14ac:dyDescent="0.2">
      <c r="A36" s="28">
        <v>21</v>
      </c>
      <c r="B36" s="109"/>
      <c r="C36" s="90" t="s">
        <v>0</v>
      </c>
      <c r="D36" s="91"/>
      <c r="E36" s="92"/>
      <c r="F36" s="35">
        <f>SUM(F17:F35)</f>
        <v>3893801</v>
      </c>
      <c r="G36" s="35">
        <f>SUM(G17:G35)</f>
        <v>3065746</v>
      </c>
      <c r="H36" s="61"/>
      <c r="I36" s="18"/>
      <c r="J36" s="63"/>
      <c r="K36" s="63"/>
    </row>
    <row r="37" spans="1:11" ht="40.5" hidden="1" customHeight="1" x14ac:dyDescent="0.2">
      <c r="A37" s="28"/>
      <c r="B37" s="109"/>
      <c r="C37" s="168" t="s">
        <v>418</v>
      </c>
      <c r="D37" s="3" t="s">
        <v>59</v>
      </c>
      <c r="E37" s="10" t="s">
        <v>215</v>
      </c>
      <c r="F37" s="5">
        <v>0</v>
      </c>
      <c r="G37" s="6"/>
      <c r="H37" s="61"/>
      <c r="I37" s="18"/>
      <c r="J37" s="63"/>
      <c r="K37" s="63"/>
    </row>
    <row r="38" spans="1:11" ht="40.5" hidden="1" customHeight="1" x14ac:dyDescent="0.2">
      <c r="A38" s="28"/>
      <c r="B38" s="109"/>
      <c r="C38" s="169"/>
      <c r="D38" s="3" t="s">
        <v>619</v>
      </c>
      <c r="E38" s="10" t="s">
        <v>620</v>
      </c>
      <c r="F38" s="41"/>
      <c r="G38" s="42"/>
      <c r="H38" s="61"/>
      <c r="I38" s="18"/>
      <c r="J38" s="63"/>
      <c r="K38" s="63"/>
    </row>
    <row r="39" spans="1:11" ht="57.75" customHeight="1" x14ac:dyDescent="0.2">
      <c r="A39" s="28"/>
      <c r="B39" s="109"/>
      <c r="C39" s="170"/>
      <c r="D39" s="3" t="s">
        <v>59</v>
      </c>
      <c r="E39" s="10" t="s">
        <v>693</v>
      </c>
      <c r="F39" s="41">
        <v>20000</v>
      </c>
      <c r="G39" s="42"/>
      <c r="H39" s="61"/>
      <c r="I39" s="18"/>
      <c r="J39" s="63"/>
      <c r="K39" s="63"/>
    </row>
    <row r="40" spans="1:11" ht="36.75" customHeight="1" x14ac:dyDescent="0.2">
      <c r="A40" s="28">
        <v>22</v>
      </c>
      <c r="B40" s="109"/>
      <c r="C40" s="171"/>
      <c r="D40" s="26" t="s">
        <v>38</v>
      </c>
      <c r="E40" s="82" t="s">
        <v>635</v>
      </c>
      <c r="F40" s="41">
        <v>70000</v>
      </c>
      <c r="G40" s="42">
        <v>0</v>
      </c>
      <c r="H40" s="62"/>
      <c r="I40" s="18"/>
      <c r="J40" s="63"/>
      <c r="K40" s="63"/>
    </row>
    <row r="41" spans="1:11" x14ac:dyDescent="0.2">
      <c r="A41" s="28">
        <v>24</v>
      </c>
      <c r="B41" s="109"/>
      <c r="C41" s="90" t="s">
        <v>0</v>
      </c>
      <c r="D41" s="91"/>
      <c r="E41" s="92"/>
      <c r="F41" s="34">
        <f>SUM(F37:F40)</f>
        <v>90000</v>
      </c>
      <c r="G41" s="34">
        <f>SUM(G37:G40)</f>
        <v>0</v>
      </c>
      <c r="H41" s="61"/>
      <c r="I41" s="18"/>
      <c r="J41" s="63"/>
      <c r="K41" s="63"/>
    </row>
    <row r="42" spans="1:11" ht="25.5" x14ac:dyDescent="0.2">
      <c r="A42" s="28">
        <v>25</v>
      </c>
      <c r="B42" s="109"/>
      <c r="C42" s="121" t="s">
        <v>2</v>
      </c>
      <c r="D42" s="3" t="s">
        <v>55</v>
      </c>
      <c r="E42" s="10" t="s">
        <v>56</v>
      </c>
      <c r="F42" s="5">
        <v>22500</v>
      </c>
      <c r="G42" s="6"/>
      <c r="H42" s="62"/>
      <c r="I42" s="18"/>
      <c r="J42" s="63"/>
      <c r="K42" s="63"/>
    </row>
    <row r="43" spans="1:11" ht="36.75" customHeight="1" x14ac:dyDescent="0.2">
      <c r="A43" s="28">
        <v>26</v>
      </c>
      <c r="B43" s="109"/>
      <c r="C43" s="99"/>
      <c r="D43" s="3" t="s">
        <v>57</v>
      </c>
      <c r="E43" s="10" t="s">
        <v>58</v>
      </c>
      <c r="F43" s="5">
        <v>2000</v>
      </c>
      <c r="G43" s="6"/>
      <c r="H43" s="62"/>
      <c r="I43" s="18"/>
      <c r="J43" s="63"/>
      <c r="K43" s="63"/>
    </row>
    <row r="44" spans="1:11" ht="42.75" customHeight="1" x14ac:dyDescent="0.2">
      <c r="A44" s="28">
        <v>27</v>
      </c>
      <c r="B44" s="109"/>
      <c r="C44" s="99"/>
      <c r="D44" s="3" t="s">
        <v>47</v>
      </c>
      <c r="E44" s="10" t="s">
        <v>48</v>
      </c>
      <c r="F44" s="5">
        <v>2500</v>
      </c>
      <c r="G44" s="6"/>
      <c r="H44" s="62"/>
      <c r="I44" s="18"/>
      <c r="J44" s="63"/>
      <c r="K44" s="63"/>
    </row>
    <row r="45" spans="1:11" ht="42.75" customHeight="1" x14ac:dyDescent="0.2">
      <c r="A45" s="28"/>
      <c r="B45" s="109"/>
      <c r="C45" s="99"/>
      <c r="D45" s="3" t="s">
        <v>59</v>
      </c>
      <c r="E45" s="10" t="s">
        <v>216</v>
      </c>
      <c r="F45" s="5">
        <v>1000</v>
      </c>
      <c r="G45" s="6"/>
      <c r="H45" s="62"/>
      <c r="I45" s="18"/>
      <c r="J45" s="63"/>
      <c r="K45" s="63"/>
    </row>
    <row r="46" spans="1:11" ht="40.5" customHeight="1" x14ac:dyDescent="0.2">
      <c r="A46" s="28">
        <v>28</v>
      </c>
      <c r="B46" s="109"/>
      <c r="C46" s="100"/>
      <c r="D46" s="3" t="s">
        <v>51</v>
      </c>
      <c r="E46" s="10" t="s">
        <v>213</v>
      </c>
      <c r="F46" s="5">
        <v>200</v>
      </c>
      <c r="G46" s="6"/>
      <c r="H46" s="62"/>
      <c r="I46" s="18"/>
      <c r="J46" s="63"/>
      <c r="K46" s="63"/>
    </row>
    <row r="47" spans="1:11" x14ac:dyDescent="0.2">
      <c r="A47" s="28">
        <v>29</v>
      </c>
      <c r="B47" s="109"/>
      <c r="C47" s="90" t="s">
        <v>0</v>
      </c>
      <c r="D47" s="91"/>
      <c r="E47" s="92"/>
      <c r="F47" s="34">
        <f>SUM(F42:F46)</f>
        <v>28200</v>
      </c>
      <c r="G47" s="35">
        <f>SUM(G42:G46)</f>
        <v>0</v>
      </c>
      <c r="H47" s="61"/>
      <c r="I47" s="18"/>
      <c r="J47" s="63"/>
      <c r="K47" s="63"/>
    </row>
    <row r="48" spans="1:11" ht="25.5" x14ac:dyDescent="0.2">
      <c r="A48" s="28">
        <v>31</v>
      </c>
      <c r="B48" s="109"/>
      <c r="C48" s="99" t="s">
        <v>3</v>
      </c>
      <c r="D48" s="3" t="s">
        <v>55</v>
      </c>
      <c r="E48" s="10" t="s">
        <v>56</v>
      </c>
      <c r="F48" s="5">
        <v>14300</v>
      </c>
      <c r="G48" s="6"/>
      <c r="H48" s="62"/>
      <c r="I48" s="18"/>
      <c r="J48" s="63"/>
      <c r="K48" s="63"/>
    </row>
    <row r="49" spans="1:11" ht="41.25" customHeight="1" x14ac:dyDescent="0.2">
      <c r="A49" s="28">
        <v>32</v>
      </c>
      <c r="B49" s="109"/>
      <c r="C49" s="100"/>
      <c r="D49" s="3" t="s">
        <v>57</v>
      </c>
      <c r="E49" s="10" t="s">
        <v>58</v>
      </c>
      <c r="F49" s="5">
        <v>1000</v>
      </c>
      <c r="G49" s="6"/>
      <c r="H49" s="62"/>
      <c r="I49" s="18"/>
      <c r="J49" s="63"/>
      <c r="K49" s="63"/>
    </row>
    <row r="50" spans="1:11" x14ac:dyDescent="0.2">
      <c r="A50" s="28">
        <v>33</v>
      </c>
      <c r="B50" s="109"/>
      <c r="C50" s="90" t="s">
        <v>0</v>
      </c>
      <c r="D50" s="91"/>
      <c r="E50" s="92"/>
      <c r="F50" s="34">
        <f>SUM(F48:F49)</f>
        <v>15300</v>
      </c>
      <c r="G50" s="34">
        <f>SUM(G48:G49)</f>
        <v>0</v>
      </c>
      <c r="H50" s="61"/>
      <c r="I50" s="18"/>
      <c r="J50" s="63"/>
      <c r="K50" s="63"/>
    </row>
    <row r="51" spans="1:11" ht="25.5" x14ac:dyDescent="0.2">
      <c r="A51" s="28">
        <v>35</v>
      </c>
      <c r="B51" s="109"/>
      <c r="C51" s="99" t="s">
        <v>4</v>
      </c>
      <c r="D51" s="3" t="s">
        <v>55</v>
      </c>
      <c r="E51" s="10" t="s">
        <v>56</v>
      </c>
      <c r="F51" s="5">
        <v>11400</v>
      </c>
      <c r="G51" s="6"/>
      <c r="H51" s="62"/>
      <c r="I51" s="18"/>
      <c r="J51" s="63"/>
      <c r="K51" s="63"/>
    </row>
    <row r="52" spans="1:11" ht="25.5" x14ac:dyDescent="0.2">
      <c r="A52" s="28">
        <v>36</v>
      </c>
      <c r="B52" s="109"/>
      <c r="C52" s="99"/>
      <c r="D52" s="3" t="s">
        <v>57</v>
      </c>
      <c r="E52" s="10" t="s">
        <v>58</v>
      </c>
      <c r="F52" s="5">
        <v>1000</v>
      </c>
      <c r="G52" s="6"/>
      <c r="H52" s="62"/>
      <c r="I52" s="18"/>
      <c r="J52" s="63"/>
      <c r="K52" s="63"/>
    </row>
    <row r="53" spans="1:11" ht="25.5" hidden="1" x14ac:dyDescent="0.2">
      <c r="A53" s="28">
        <v>37</v>
      </c>
      <c r="B53" s="109"/>
      <c r="C53" s="99"/>
      <c r="D53" s="3" t="s">
        <v>47</v>
      </c>
      <c r="E53" s="10" t="s">
        <v>48</v>
      </c>
      <c r="F53" s="5"/>
      <c r="G53" s="6"/>
      <c r="H53" s="62"/>
      <c r="I53" s="18"/>
      <c r="J53" s="63"/>
      <c r="K53" s="63"/>
    </row>
    <row r="54" spans="1:11" ht="38.25" hidden="1" customHeight="1" x14ac:dyDescent="0.2">
      <c r="A54" s="28"/>
      <c r="B54" s="109"/>
      <c r="C54" s="99"/>
      <c r="D54" s="3" t="s">
        <v>59</v>
      </c>
      <c r="E54" s="4" t="s">
        <v>215</v>
      </c>
      <c r="F54" s="5"/>
      <c r="G54" s="6"/>
      <c r="H54" s="62"/>
      <c r="I54" s="18"/>
      <c r="J54" s="63"/>
      <c r="K54" s="63"/>
    </row>
    <row r="55" spans="1:11" ht="38.25" x14ac:dyDescent="0.2">
      <c r="A55" s="28">
        <v>38</v>
      </c>
      <c r="B55" s="109"/>
      <c r="C55" s="100"/>
      <c r="D55" s="3" t="s">
        <v>51</v>
      </c>
      <c r="E55" s="10" t="s">
        <v>213</v>
      </c>
      <c r="F55" s="5">
        <v>200</v>
      </c>
      <c r="G55" s="6"/>
      <c r="H55" s="62"/>
      <c r="I55" s="18"/>
      <c r="J55" s="63"/>
      <c r="K55" s="63"/>
    </row>
    <row r="56" spans="1:11" x14ac:dyDescent="0.2">
      <c r="A56" s="28">
        <v>39</v>
      </c>
      <c r="B56" s="109"/>
      <c r="C56" s="90" t="s">
        <v>0</v>
      </c>
      <c r="D56" s="91"/>
      <c r="E56" s="92"/>
      <c r="F56" s="34">
        <f>SUM(F51:F55)</f>
        <v>12600</v>
      </c>
      <c r="G56" s="34">
        <f>SUM(G51:G55)</f>
        <v>0</v>
      </c>
      <c r="H56" s="61"/>
      <c r="I56" s="18"/>
      <c r="J56" s="63"/>
      <c r="K56" s="63"/>
    </row>
    <row r="57" spans="1:11" ht="38.25" hidden="1" x14ac:dyDescent="0.2">
      <c r="A57" s="28">
        <v>40</v>
      </c>
      <c r="B57" s="109"/>
      <c r="C57" s="93" t="s">
        <v>5</v>
      </c>
      <c r="D57" s="3" t="s">
        <v>35</v>
      </c>
      <c r="E57" s="4" t="s">
        <v>218</v>
      </c>
      <c r="F57" s="5"/>
      <c r="G57" s="6"/>
      <c r="H57" s="62"/>
      <c r="I57" s="18"/>
      <c r="J57" s="63"/>
      <c r="K57" s="63"/>
    </row>
    <row r="58" spans="1:11" ht="33.75" customHeight="1" x14ac:dyDescent="0.2">
      <c r="A58" s="28">
        <v>41</v>
      </c>
      <c r="B58" s="109"/>
      <c r="C58" s="94"/>
      <c r="D58" s="3" t="s">
        <v>55</v>
      </c>
      <c r="E58" s="10" t="s">
        <v>56</v>
      </c>
      <c r="F58" s="5">
        <v>31900</v>
      </c>
      <c r="G58" s="6"/>
      <c r="H58" s="62"/>
      <c r="I58" s="18"/>
      <c r="J58" s="63"/>
      <c r="K58" s="63"/>
    </row>
    <row r="59" spans="1:11" ht="25.5" x14ac:dyDescent="0.2">
      <c r="A59" s="28">
        <v>42</v>
      </c>
      <c r="B59" s="109"/>
      <c r="C59" s="98"/>
      <c r="D59" s="3" t="s">
        <v>57</v>
      </c>
      <c r="E59" s="10" t="s">
        <v>58</v>
      </c>
      <c r="F59" s="5">
        <v>1200</v>
      </c>
      <c r="G59" s="6"/>
      <c r="H59" s="62"/>
      <c r="I59" s="18"/>
      <c r="J59" s="63"/>
      <c r="K59" s="63"/>
    </row>
    <row r="60" spans="1:11" ht="38.25" hidden="1" customHeight="1" x14ac:dyDescent="0.2">
      <c r="A60" s="28">
        <v>44</v>
      </c>
      <c r="B60" s="109"/>
      <c r="C60" s="98"/>
      <c r="D60" s="3" t="s">
        <v>59</v>
      </c>
      <c r="E60" s="10" t="s">
        <v>216</v>
      </c>
      <c r="F60" s="5"/>
      <c r="G60" s="6"/>
      <c r="H60" s="62"/>
      <c r="I60" s="18"/>
      <c r="J60" s="63"/>
      <c r="K60" s="63"/>
    </row>
    <row r="61" spans="1:11" ht="38.25" hidden="1" x14ac:dyDescent="0.2">
      <c r="A61" s="28">
        <v>43</v>
      </c>
      <c r="B61" s="109"/>
      <c r="C61" s="95"/>
      <c r="D61" s="3" t="s">
        <v>51</v>
      </c>
      <c r="E61" s="10" t="s">
        <v>213</v>
      </c>
      <c r="F61" s="5"/>
      <c r="G61" s="6"/>
      <c r="H61" s="62"/>
      <c r="I61" s="18"/>
      <c r="J61" s="63"/>
      <c r="K61" s="63"/>
    </row>
    <row r="62" spans="1:11" x14ac:dyDescent="0.2">
      <c r="A62" s="28">
        <v>44</v>
      </c>
      <c r="B62" s="109"/>
      <c r="C62" s="90" t="s">
        <v>0</v>
      </c>
      <c r="D62" s="91"/>
      <c r="E62" s="92"/>
      <c r="F62" s="35">
        <f>SUM(F57:F61)</f>
        <v>33100</v>
      </c>
      <c r="G62" s="35">
        <f>SUM(G57:G61)</f>
        <v>0</v>
      </c>
      <c r="H62" s="61"/>
      <c r="I62" s="18"/>
      <c r="J62" s="63"/>
      <c r="K62" s="63"/>
    </row>
    <row r="63" spans="1:11" ht="38.25" hidden="1" x14ac:dyDescent="0.2">
      <c r="A63" s="28">
        <v>45</v>
      </c>
      <c r="B63" s="109"/>
      <c r="C63" s="121" t="s">
        <v>6</v>
      </c>
      <c r="D63" s="3" t="s">
        <v>35</v>
      </c>
      <c r="E63" s="4" t="s">
        <v>218</v>
      </c>
      <c r="F63" s="5">
        <v>0</v>
      </c>
      <c r="G63" s="6"/>
      <c r="H63" s="62"/>
      <c r="I63" s="18"/>
      <c r="J63" s="63"/>
      <c r="K63" s="63"/>
    </row>
    <row r="64" spans="1:11" ht="25.5" x14ac:dyDescent="0.2">
      <c r="A64" s="28">
        <v>46</v>
      </c>
      <c r="B64" s="109"/>
      <c r="C64" s="118"/>
      <c r="D64" s="3" t="s">
        <v>55</v>
      </c>
      <c r="E64" s="10" t="s">
        <v>56</v>
      </c>
      <c r="F64" s="5">
        <v>18100</v>
      </c>
      <c r="G64" s="6"/>
      <c r="H64" s="62"/>
      <c r="I64" s="18"/>
      <c r="J64" s="63"/>
      <c r="K64" s="63"/>
    </row>
    <row r="65" spans="1:11" ht="28.5" customHeight="1" x14ac:dyDescent="0.2">
      <c r="A65" s="28">
        <v>47</v>
      </c>
      <c r="B65" s="109"/>
      <c r="C65" s="118"/>
      <c r="D65" s="3" t="s">
        <v>57</v>
      </c>
      <c r="E65" s="10" t="s">
        <v>58</v>
      </c>
      <c r="F65" s="5">
        <v>4000</v>
      </c>
      <c r="G65" s="6"/>
      <c r="H65" s="62"/>
      <c r="I65" s="18"/>
      <c r="J65" s="63"/>
      <c r="K65" s="63"/>
    </row>
    <row r="66" spans="1:11" ht="25.5" x14ac:dyDescent="0.2">
      <c r="A66" s="28">
        <v>48</v>
      </c>
      <c r="B66" s="109"/>
      <c r="C66" s="118"/>
      <c r="D66" s="3" t="s">
        <v>47</v>
      </c>
      <c r="E66" s="10" t="s">
        <v>48</v>
      </c>
      <c r="F66" s="5">
        <v>1000</v>
      </c>
      <c r="G66" s="6"/>
      <c r="H66" s="62"/>
      <c r="I66" s="18"/>
      <c r="J66" s="63"/>
      <c r="K66" s="63"/>
    </row>
    <row r="67" spans="1:11" ht="48" customHeight="1" x14ac:dyDescent="0.2">
      <c r="A67" s="28">
        <v>51</v>
      </c>
      <c r="B67" s="109"/>
      <c r="C67" s="136"/>
      <c r="D67" s="3" t="s">
        <v>59</v>
      </c>
      <c r="E67" s="10" t="s">
        <v>216</v>
      </c>
      <c r="F67" s="5">
        <v>1000</v>
      </c>
      <c r="G67" s="6"/>
      <c r="H67" s="62"/>
      <c r="I67" s="18"/>
      <c r="J67" s="63"/>
      <c r="K67" s="63"/>
    </row>
    <row r="68" spans="1:11" x14ac:dyDescent="0.2">
      <c r="A68" s="28">
        <v>49</v>
      </c>
      <c r="B68" s="109"/>
      <c r="C68" s="90" t="s">
        <v>0</v>
      </c>
      <c r="D68" s="91"/>
      <c r="E68" s="92"/>
      <c r="F68" s="34">
        <f>SUM(F63:F67)</f>
        <v>24100</v>
      </c>
      <c r="G68" s="35">
        <f>SUM(G63:G67)</f>
        <v>0</v>
      </c>
      <c r="H68" s="61"/>
      <c r="I68" s="18"/>
      <c r="J68" s="63"/>
      <c r="K68" s="63"/>
    </row>
    <row r="69" spans="1:11" ht="25.5" x14ac:dyDescent="0.2">
      <c r="A69" s="28">
        <v>50</v>
      </c>
      <c r="B69" s="109"/>
      <c r="C69" s="93" t="s">
        <v>7</v>
      </c>
      <c r="D69" s="3" t="s">
        <v>55</v>
      </c>
      <c r="E69" s="10" t="s">
        <v>56</v>
      </c>
      <c r="F69" s="5">
        <v>28600</v>
      </c>
      <c r="G69" s="6"/>
      <c r="H69" s="62"/>
      <c r="I69" s="18"/>
      <c r="J69" s="63"/>
      <c r="K69" s="63"/>
    </row>
    <row r="70" spans="1:11" ht="27" customHeight="1" x14ac:dyDescent="0.2">
      <c r="A70" s="28">
        <v>51</v>
      </c>
      <c r="B70" s="109"/>
      <c r="C70" s="98"/>
      <c r="D70" s="3" t="s">
        <v>57</v>
      </c>
      <c r="E70" s="10" t="s">
        <v>58</v>
      </c>
      <c r="F70" s="5">
        <v>2500</v>
      </c>
      <c r="G70" s="6"/>
      <c r="H70" s="62"/>
      <c r="I70" s="18"/>
      <c r="J70" s="63"/>
      <c r="K70" s="63"/>
    </row>
    <row r="71" spans="1:11" ht="27" customHeight="1" x14ac:dyDescent="0.2">
      <c r="A71" s="28"/>
      <c r="B71" s="109"/>
      <c r="C71" s="98"/>
      <c r="D71" s="3" t="s">
        <v>47</v>
      </c>
      <c r="E71" s="10" t="s">
        <v>48</v>
      </c>
      <c r="F71" s="5">
        <v>3000</v>
      </c>
      <c r="G71" s="6"/>
      <c r="H71" s="62"/>
      <c r="I71" s="18"/>
      <c r="J71" s="63"/>
      <c r="K71" s="63"/>
    </row>
    <row r="72" spans="1:11" ht="42" customHeight="1" x14ac:dyDescent="0.2">
      <c r="A72" s="28">
        <v>52</v>
      </c>
      <c r="B72" s="109"/>
      <c r="C72" s="95"/>
      <c r="D72" s="3" t="s">
        <v>59</v>
      </c>
      <c r="E72" s="10" t="s">
        <v>216</v>
      </c>
      <c r="F72" s="5">
        <v>2600</v>
      </c>
      <c r="G72" s="6"/>
      <c r="H72" s="62"/>
      <c r="I72" s="18"/>
      <c r="J72" s="63"/>
      <c r="K72" s="63"/>
    </row>
    <row r="73" spans="1:11" x14ac:dyDescent="0.2">
      <c r="A73" s="28">
        <v>53</v>
      </c>
      <c r="B73" s="109"/>
      <c r="C73" s="90" t="s">
        <v>0</v>
      </c>
      <c r="D73" s="91"/>
      <c r="E73" s="92"/>
      <c r="F73" s="34">
        <f>SUM(F69:F72)</f>
        <v>36700</v>
      </c>
      <c r="G73" s="35">
        <f>SUM(G69:G72)</f>
        <v>0</v>
      </c>
      <c r="H73" s="61"/>
      <c r="I73" s="18"/>
      <c r="J73" s="63"/>
      <c r="K73" s="63"/>
    </row>
    <row r="74" spans="1:11" ht="25.5" x14ac:dyDescent="0.2">
      <c r="A74" s="28">
        <v>54</v>
      </c>
      <c r="B74" s="109"/>
      <c r="C74" s="93" t="s">
        <v>8</v>
      </c>
      <c r="D74" s="3" t="s">
        <v>55</v>
      </c>
      <c r="E74" s="10" t="s">
        <v>56</v>
      </c>
      <c r="F74" s="5">
        <v>24300</v>
      </c>
      <c r="G74" s="6"/>
      <c r="H74" s="62"/>
      <c r="I74" s="18"/>
      <c r="J74" s="63"/>
      <c r="K74" s="63"/>
    </row>
    <row r="75" spans="1:11" ht="25.5" x14ac:dyDescent="0.2">
      <c r="A75" s="28">
        <v>55</v>
      </c>
      <c r="B75" s="109"/>
      <c r="C75" s="98"/>
      <c r="D75" s="3" t="s">
        <v>57</v>
      </c>
      <c r="E75" s="10" t="s">
        <v>58</v>
      </c>
      <c r="F75" s="5">
        <v>2000</v>
      </c>
      <c r="G75" s="6"/>
      <c r="H75" s="62"/>
      <c r="I75" s="18"/>
      <c r="J75" s="63"/>
      <c r="K75" s="63"/>
    </row>
    <row r="76" spans="1:11" hidden="1" x14ac:dyDescent="0.2">
      <c r="A76" s="28">
        <v>56</v>
      </c>
      <c r="B76" s="109"/>
      <c r="C76" s="98"/>
      <c r="D76" s="3" t="s">
        <v>351</v>
      </c>
      <c r="E76" s="10" t="s">
        <v>352</v>
      </c>
      <c r="F76" s="5"/>
      <c r="G76" s="6"/>
      <c r="H76" s="62"/>
      <c r="I76" s="18"/>
      <c r="J76" s="63"/>
      <c r="K76" s="63"/>
    </row>
    <row r="77" spans="1:11" ht="25.5" hidden="1" x14ac:dyDescent="0.2">
      <c r="A77" s="28">
        <v>57</v>
      </c>
      <c r="B77" s="109"/>
      <c r="C77" s="98"/>
      <c r="D77" s="3" t="s">
        <v>47</v>
      </c>
      <c r="E77" s="10" t="s">
        <v>48</v>
      </c>
      <c r="F77" s="5"/>
      <c r="G77" s="6"/>
      <c r="H77" s="62"/>
      <c r="I77" s="18"/>
      <c r="J77" s="63"/>
      <c r="K77" s="63"/>
    </row>
    <row r="78" spans="1:11" ht="38.25" hidden="1" x14ac:dyDescent="0.2">
      <c r="A78" s="28">
        <v>60</v>
      </c>
      <c r="B78" s="109"/>
      <c r="C78" s="98"/>
      <c r="D78" s="3" t="s">
        <v>59</v>
      </c>
      <c r="E78" s="10" t="s">
        <v>216</v>
      </c>
      <c r="F78" s="5"/>
      <c r="G78" s="6"/>
      <c r="H78" s="62"/>
      <c r="I78" s="18"/>
      <c r="J78" s="63"/>
      <c r="K78" s="63"/>
    </row>
    <row r="79" spans="1:11" ht="38.25" hidden="1" x14ac:dyDescent="0.2">
      <c r="A79" s="28">
        <v>58</v>
      </c>
      <c r="B79" s="109"/>
      <c r="C79" s="95"/>
      <c r="D79" s="3" t="s">
        <v>51</v>
      </c>
      <c r="E79" s="10" t="s">
        <v>213</v>
      </c>
      <c r="F79" s="5"/>
      <c r="G79" s="6"/>
      <c r="H79" s="62"/>
      <c r="I79" s="18"/>
      <c r="J79" s="63"/>
      <c r="K79" s="63"/>
    </row>
    <row r="80" spans="1:11" x14ac:dyDescent="0.2">
      <c r="A80" s="28">
        <v>59</v>
      </c>
      <c r="B80" s="109"/>
      <c r="C80" s="90" t="s">
        <v>0</v>
      </c>
      <c r="D80" s="91"/>
      <c r="E80" s="92"/>
      <c r="F80" s="35">
        <f>SUM(F74:F79)</f>
        <v>26300</v>
      </c>
      <c r="G80" s="35">
        <f>SUM(G74:G79)</f>
        <v>0</v>
      </c>
      <c r="H80" s="61"/>
      <c r="I80" s="18"/>
      <c r="J80" s="63"/>
      <c r="K80" s="63"/>
    </row>
    <row r="81" spans="1:11" ht="38.25" hidden="1" x14ac:dyDescent="0.2">
      <c r="A81" s="28">
        <v>61</v>
      </c>
      <c r="B81" s="109"/>
      <c r="C81" s="121" t="s">
        <v>9</v>
      </c>
      <c r="D81" s="3" t="s">
        <v>59</v>
      </c>
      <c r="E81" s="10" t="s">
        <v>216</v>
      </c>
      <c r="F81" s="5"/>
      <c r="G81" s="6"/>
      <c r="H81" s="62"/>
      <c r="I81" s="18"/>
      <c r="J81" s="63"/>
      <c r="K81" s="63"/>
    </row>
    <row r="82" spans="1:11" ht="25.5" x14ac:dyDescent="0.2">
      <c r="A82" s="28">
        <v>62</v>
      </c>
      <c r="B82" s="109"/>
      <c r="C82" s="118"/>
      <c r="D82" s="3" t="s">
        <v>55</v>
      </c>
      <c r="E82" s="10" t="s">
        <v>56</v>
      </c>
      <c r="F82" s="5">
        <v>10800</v>
      </c>
      <c r="G82" s="6"/>
      <c r="H82" s="62"/>
      <c r="I82" s="18"/>
      <c r="J82" s="63"/>
      <c r="K82" s="63"/>
    </row>
    <row r="83" spans="1:11" ht="33.75" customHeight="1" x14ac:dyDescent="0.2">
      <c r="A83" s="28">
        <v>63</v>
      </c>
      <c r="B83" s="109"/>
      <c r="C83" s="118"/>
      <c r="D83" s="3" t="s">
        <v>57</v>
      </c>
      <c r="E83" s="10" t="s">
        <v>58</v>
      </c>
      <c r="F83" s="5">
        <v>1200</v>
      </c>
      <c r="G83" s="6"/>
      <c r="H83" s="62"/>
      <c r="I83" s="18"/>
      <c r="J83" s="63"/>
      <c r="K83" s="63"/>
    </row>
    <row r="84" spans="1:11" ht="38.25" hidden="1" x14ac:dyDescent="0.2">
      <c r="A84" s="28">
        <v>64</v>
      </c>
      <c r="B84" s="109"/>
      <c r="C84" s="136"/>
      <c r="D84" s="3" t="s">
        <v>51</v>
      </c>
      <c r="E84" s="10" t="s">
        <v>213</v>
      </c>
      <c r="F84" s="5"/>
      <c r="G84" s="6"/>
      <c r="H84" s="62"/>
      <c r="I84" s="18"/>
      <c r="J84" s="63"/>
      <c r="K84" s="63"/>
    </row>
    <row r="85" spans="1:11" x14ac:dyDescent="0.2">
      <c r="A85" s="28">
        <v>65</v>
      </c>
      <c r="B85" s="109"/>
      <c r="C85" s="90" t="s">
        <v>0</v>
      </c>
      <c r="D85" s="91"/>
      <c r="E85" s="92"/>
      <c r="F85" s="35">
        <f>SUM(F81:F84)</f>
        <v>12000</v>
      </c>
      <c r="G85" s="35">
        <f>SUM(G81:G84)</f>
        <v>0</v>
      </c>
      <c r="H85" s="61"/>
      <c r="I85" s="18"/>
      <c r="J85" s="63"/>
      <c r="K85" s="63"/>
    </row>
    <row r="86" spans="1:11" ht="38.25" hidden="1" x14ac:dyDescent="0.2">
      <c r="A86" s="28">
        <v>66</v>
      </c>
      <c r="B86" s="109"/>
      <c r="C86" s="121" t="s">
        <v>10</v>
      </c>
      <c r="D86" s="3" t="s">
        <v>35</v>
      </c>
      <c r="E86" s="4" t="s">
        <v>218</v>
      </c>
      <c r="F86" s="5"/>
      <c r="G86" s="6"/>
      <c r="H86" s="62"/>
      <c r="I86" s="18"/>
      <c r="J86" s="63"/>
      <c r="K86" s="63"/>
    </row>
    <row r="87" spans="1:11" ht="25.5" x14ac:dyDescent="0.2">
      <c r="A87" s="28">
        <v>67</v>
      </c>
      <c r="B87" s="109"/>
      <c r="C87" s="118"/>
      <c r="D87" s="3" t="s">
        <v>55</v>
      </c>
      <c r="E87" s="10" t="s">
        <v>353</v>
      </c>
      <c r="F87" s="5">
        <v>13100</v>
      </c>
      <c r="G87" s="6"/>
      <c r="H87" s="62"/>
      <c r="I87" s="18"/>
      <c r="J87" s="63"/>
      <c r="K87" s="63"/>
    </row>
    <row r="88" spans="1:11" ht="24.75" customHeight="1" x14ac:dyDescent="0.2">
      <c r="A88" s="28">
        <v>68</v>
      </c>
      <c r="B88" s="109"/>
      <c r="C88" s="118"/>
      <c r="D88" s="3" t="s">
        <v>57</v>
      </c>
      <c r="E88" s="10" t="s">
        <v>58</v>
      </c>
      <c r="F88" s="5">
        <v>1400</v>
      </c>
      <c r="G88" s="6"/>
      <c r="H88" s="62"/>
      <c r="I88" s="18"/>
      <c r="J88" s="63"/>
      <c r="K88" s="63"/>
    </row>
    <row r="89" spans="1:11" hidden="1" x14ac:dyDescent="0.2">
      <c r="A89" s="28">
        <v>69</v>
      </c>
      <c r="B89" s="109"/>
      <c r="C89" s="118"/>
      <c r="D89" s="3" t="s">
        <v>351</v>
      </c>
      <c r="E89" s="10" t="s">
        <v>352</v>
      </c>
      <c r="F89" s="5"/>
      <c r="G89" s="6"/>
      <c r="H89" s="62"/>
      <c r="I89" s="18"/>
      <c r="J89" s="63"/>
      <c r="K89" s="63"/>
    </row>
    <row r="90" spans="1:11" ht="37.5" customHeight="1" x14ac:dyDescent="0.2">
      <c r="A90" s="28">
        <v>71</v>
      </c>
      <c r="B90" s="109"/>
      <c r="C90" s="118"/>
      <c r="D90" s="3" t="s">
        <v>59</v>
      </c>
      <c r="E90" s="10" t="s">
        <v>216</v>
      </c>
      <c r="F90" s="5">
        <v>1000</v>
      </c>
      <c r="G90" s="6"/>
      <c r="H90" s="62"/>
      <c r="I90" s="18"/>
      <c r="J90" s="63"/>
      <c r="K90" s="63"/>
    </row>
    <row r="91" spans="1:11" ht="38.25" hidden="1" x14ac:dyDescent="0.2">
      <c r="A91" s="28">
        <v>70</v>
      </c>
      <c r="B91" s="109"/>
      <c r="C91" s="136"/>
      <c r="D91" s="3" t="s">
        <v>51</v>
      </c>
      <c r="E91" s="10" t="s">
        <v>213</v>
      </c>
      <c r="F91" s="5"/>
      <c r="G91" s="6"/>
      <c r="H91" s="62"/>
      <c r="I91" s="18"/>
      <c r="J91" s="63"/>
      <c r="K91" s="63"/>
    </row>
    <row r="92" spans="1:11" x14ac:dyDescent="0.2">
      <c r="A92" s="28">
        <v>71</v>
      </c>
      <c r="B92" s="109"/>
      <c r="C92" s="90" t="s">
        <v>0</v>
      </c>
      <c r="D92" s="91"/>
      <c r="E92" s="92"/>
      <c r="F92" s="35">
        <f>SUM(F86:F91)</f>
        <v>15500</v>
      </c>
      <c r="G92" s="35">
        <f>SUM(G86:G91)</f>
        <v>0</v>
      </c>
      <c r="H92" s="61"/>
      <c r="I92" s="18"/>
      <c r="J92" s="63"/>
      <c r="K92" s="63"/>
    </row>
    <row r="93" spans="1:11" ht="53.25" hidden="1" customHeight="1" x14ac:dyDescent="0.2">
      <c r="A93" s="28">
        <v>72</v>
      </c>
      <c r="B93" s="109"/>
      <c r="C93" s="121" t="s">
        <v>11</v>
      </c>
      <c r="D93" s="3" t="s">
        <v>35</v>
      </c>
      <c r="E93" s="4" t="s">
        <v>218</v>
      </c>
      <c r="F93" s="5"/>
      <c r="G93" s="6"/>
      <c r="H93" s="62"/>
      <c r="I93" s="18"/>
      <c r="J93" s="63"/>
      <c r="K93" s="63"/>
    </row>
    <row r="94" spans="1:11" ht="25.5" x14ac:dyDescent="0.2">
      <c r="A94" s="28">
        <v>73</v>
      </c>
      <c r="B94" s="109"/>
      <c r="C94" s="118"/>
      <c r="D94" s="3" t="s">
        <v>55</v>
      </c>
      <c r="E94" s="10" t="s">
        <v>56</v>
      </c>
      <c r="F94" s="5">
        <v>10000</v>
      </c>
      <c r="G94" s="6"/>
      <c r="H94" s="62"/>
      <c r="I94" s="18"/>
      <c r="J94" s="63"/>
      <c r="K94" s="63"/>
    </row>
    <row r="95" spans="1:11" ht="25.5" x14ac:dyDescent="0.2">
      <c r="A95" s="28">
        <v>74</v>
      </c>
      <c r="B95" s="109"/>
      <c r="C95" s="118"/>
      <c r="D95" s="3" t="s">
        <v>57</v>
      </c>
      <c r="E95" s="10" t="s">
        <v>58</v>
      </c>
      <c r="F95" s="5">
        <v>4000</v>
      </c>
      <c r="G95" s="6"/>
      <c r="H95" s="62"/>
      <c r="I95" s="18"/>
      <c r="J95" s="63"/>
      <c r="K95" s="63"/>
    </row>
    <row r="96" spans="1:11" ht="45" hidden="1" customHeight="1" x14ac:dyDescent="0.2">
      <c r="A96" s="28">
        <v>75</v>
      </c>
      <c r="B96" s="109"/>
      <c r="C96" s="118"/>
      <c r="D96" s="3" t="s">
        <v>47</v>
      </c>
      <c r="E96" s="10" t="s">
        <v>48</v>
      </c>
      <c r="F96" s="5"/>
      <c r="G96" s="6"/>
      <c r="H96" s="62"/>
      <c r="I96" s="18"/>
      <c r="J96" s="63"/>
      <c r="K96" s="63"/>
    </row>
    <row r="97" spans="1:11" ht="38.25" x14ac:dyDescent="0.2">
      <c r="A97" s="28">
        <v>76</v>
      </c>
      <c r="B97" s="109"/>
      <c r="C97" s="118"/>
      <c r="D97" s="3" t="s">
        <v>59</v>
      </c>
      <c r="E97" s="10" t="s">
        <v>216</v>
      </c>
      <c r="F97" s="5">
        <v>1000</v>
      </c>
      <c r="G97" s="6"/>
      <c r="H97" s="62"/>
      <c r="I97" s="18"/>
      <c r="J97" s="63"/>
      <c r="K97" s="63"/>
    </row>
    <row r="98" spans="1:11" ht="38.25" hidden="1" x14ac:dyDescent="0.2">
      <c r="A98" s="28">
        <v>77</v>
      </c>
      <c r="B98" s="109"/>
      <c r="C98" s="136"/>
      <c r="D98" s="3" t="s">
        <v>51</v>
      </c>
      <c r="E98" s="10" t="s">
        <v>213</v>
      </c>
      <c r="F98" s="5"/>
      <c r="G98" s="6"/>
      <c r="H98" s="62"/>
      <c r="I98" s="18"/>
      <c r="J98" s="63"/>
      <c r="K98" s="63"/>
    </row>
    <row r="99" spans="1:11" x14ac:dyDescent="0.2">
      <c r="A99" s="28">
        <v>78</v>
      </c>
      <c r="B99" s="109"/>
      <c r="C99" s="90" t="s">
        <v>0</v>
      </c>
      <c r="D99" s="91"/>
      <c r="E99" s="92"/>
      <c r="F99" s="35">
        <f>SUM(F93:F98)</f>
        <v>15000</v>
      </c>
      <c r="G99" s="35">
        <f>SUM(G93:G98)</f>
        <v>0</v>
      </c>
      <c r="H99" s="61"/>
      <c r="I99" s="18"/>
      <c r="J99" s="63"/>
      <c r="K99" s="63"/>
    </row>
    <row r="100" spans="1:11" ht="38.25" hidden="1" x14ac:dyDescent="0.2">
      <c r="A100" s="28">
        <v>79</v>
      </c>
      <c r="B100" s="109"/>
      <c r="C100" s="121" t="s">
        <v>12</v>
      </c>
      <c r="D100" s="3" t="s">
        <v>35</v>
      </c>
      <c r="E100" s="4" t="s">
        <v>218</v>
      </c>
      <c r="F100" s="5"/>
      <c r="G100" s="6"/>
      <c r="H100" s="62"/>
      <c r="I100" s="18"/>
      <c r="J100" s="63"/>
      <c r="K100" s="63"/>
    </row>
    <row r="101" spans="1:11" ht="25.5" x14ac:dyDescent="0.2">
      <c r="A101" s="28">
        <v>80</v>
      </c>
      <c r="B101" s="109"/>
      <c r="C101" s="118"/>
      <c r="D101" s="3" t="s">
        <v>55</v>
      </c>
      <c r="E101" s="10" t="s">
        <v>56</v>
      </c>
      <c r="F101" s="5">
        <v>10700</v>
      </c>
      <c r="G101" s="6"/>
      <c r="H101" s="62"/>
      <c r="I101" s="18"/>
      <c r="J101" s="63"/>
      <c r="K101" s="63"/>
    </row>
    <row r="102" spans="1:11" ht="25.5" x14ac:dyDescent="0.2">
      <c r="A102" s="28">
        <v>81</v>
      </c>
      <c r="B102" s="109"/>
      <c r="C102" s="118"/>
      <c r="D102" s="3" t="s">
        <v>57</v>
      </c>
      <c r="E102" s="10" t="s">
        <v>58</v>
      </c>
      <c r="F102" s="5">
        <v>1500</v>
      </c>
      <c r="G102" s="6"/>
      <c r="H102" s="62"/>
      <c r="I102" s="18"/>
      <c r="J102" s="63"/>
      <c r="K102" s="63"/>
    </row>
    <row r="103" spans="1:11" ht="39.75" hidden="1" customHeight="1" x14ac:dyDescent="0.2">
      <c r="A103" s="28">
        <v>81</v>
      </c>
      <c r="B103" s="109"/>
      <c r="C103" s="118"/>
      <c r="D103" s="3" t="s">
        <v>59</v>
      </c>
      <c r="E103" s="10" t="s">
        <v>216</v>
      </c>
      <c r="F103" s="5"/>
      <c r="G103" s="6"/>
      <c r="H103" s="62"/>
      <c r="I103" s="18"/>
      <c r="J103" s="63"/>
      <c r="K103" s="63"/>
    </row>
    <row r="104" spans="1:11" ht="38.25" hidden="1" x14ac:dyDescent="0.2">
      <c r="A104" s="28">
        <v>82</v>
      </c>
      <c r="B104" s="109"/>
      <c r="C104" s="136"/>
      <c r="D104" s="3" t="s">
        <v>51</v>
      </c>
      <c r="E104" s="10" t="s">
        <v>213</v>
      </c>
      <c r="F104" s="5"/>
      <c r="G104" s="6"/>
      <c r="H104" s="62"/>
      <c r="I104" s="18"/>
      <c r="J104" s="63"/>
      <c r="K104" s="63"/>
    </row>
    <row r="105" spans="1:11" x14ac:dyDescent="0.2">
      <c r="A105" s="28">
        <v>83</v>
      </c>
      <c r="B105" s="109"/>
      <c r="C105" s="90" t="s">
        <v>0</v>
      </c>
      <c r="D105" s="91"/>
      <c r="E105" s="92"/>
      <c r="F105" s="35">
        <f>SUM(F100:F104)</f>
        <v>12200</v>
      </c>
      <c r="G105" s="35">
        <f>SUM(G100:G104)</f>
        <v>0</v>
      </c>
      <c r="H105" s="61"/>
      <c r="I105" s="18"/>
      <c r="J105" s="63"/>
      <c r="K105" s="63"/>
    </row>
    <row r="106" spans="1:11" ht="38.25" hidden="1" x14ac:dyDescent="0.2">
      <c r="A106" s="28">
        <v>84</v>
      </c>
      <c r="B106" s="109"/>
      <c r="C106" s="121" t="s">
        <v>13</v>
      </c>
      <c r="D106" s="3" t="s">
        <v>35</v>
      </c>
      <c r="E106" s="4" t="s">
        <v>218</v>
      </c>
      <c r="F106" s="5"/>
      <c r="G106" s="6"/>
      <c r="H106" s="62"/>
      <c r="I106" s="18"/>
      <c r="J106" s="63"/>
      <c r="K106" s="63"/>
    </row>
    <row r="107" spans="1:11" ht="25.5" x14ac:dyDescent="0.2">
      <c r="A107" s="28">
        <v>85</v>
      </c>
      <c r="B107" s="109"/>
      <c r="C107" s="118"/>
      <c r="D107" s="3" t="s">
        <v>55</v>
      </c>
      <c r="E107" s="10" t="s">
        <v>56</v>
      </c>
      <c r="F107" s="5">
        <v>5500</v>
      </c>
      <c r="G107" s="6"/>
      <c r="H107" s="62"/>
      <c r="I107" s="18"/>
      <c r="J107" s="63"/>
      <c r="K107" s="63"/>
    </row>
    <row r="108" spans="1:11" ht="25.5" x14ac:dyDescent="0.2">
      <c r="A108" s="28">
        <v>86</v>
      </c>
      <c r="B108" s="109"/>
      <c r="C108" s="118"/>
      <c r="D108" s="3" t="s">
        <v>57</v>
      </c>
      <c r="E108" s="10" t="s">
        <v>58</v>
      </c>
      <c r="F108" s="5">
        <v>1500</v>
      </c>
      <c r="G108" s="6"/>
      <c r="H108" s="62"/>
      <c r="I108" s="18"/>
      <c r="J108" s="63"/>
      <c r="K108" s="63"/>
    </row>
    <row r="109" spans="1:11" ht="25.5" hidden="1" x14ac:dyDescent="0.2">
      <c r="A109" s="28">
        <v>87</v>
      </c>
      <c r="B109" s="109"/>
      <c r="C109" s="118"/>
      <c r="D109" s="3" t="s">
        <v>47</v>
      </c>
      <c r="E109" s="10" t="s">
        <v>48</v>
      </c>
      <c r="F109" s="5"/>
      <c r="G109" s="6"/>
      <c r="H109" s="62"/>
      <c r="I109" s="18"/>
      <c r="J109" s="63"/>
      <c r="K109" s="63"/>
    </row>
    <row r="110" spans="1:11" ht="38.25" x14ac:dyDescent="0.2">
      <c r="A110" s="28">
        <v>88</v>
      </c>
      <c r="B110" s="109"/>
      <c r="C110" s="118"/>
      <c r="D110" s="3" t="s">
        <v>59</v>
      </c>
      <c r="E110" s="10" t="s">
        <v>216</v>
      </c>
      <c r="F110" s="5">
        <v>600</v>
      </c>
      <c r="G110" s="6"/>
      <c r="H110" s="62"/>
      <c r="I110" s="18"/>
      <c r="J110" s="63"/>
      <c r="K110" s="63"/>
    </row>
    <row r="111" spans="1:11" ht="38.25" hidden="1" x14ac:dyDescent="0.2">
      <c r="A111" s="28">
        <v>89</v>
      </c>
      <c r="B111" s="109"/>
      <c r="C111" s="136"/>
      <c r="D111" s="3" t="s">
        <v>51</v>
      </c>
      <c r="E111" s="10" t="s">
        <v>213</v>
      </c>
      <c r="F111" s="5">
        <v>0</v>
      </c>
      <c r="G111" s="6"/>
      <c r="H111" s="62"/>
      <c r="I111" s="18"/>
      <c r="J111" s="63"/>
      <c r="K111" s="63"/>
    </row>
    <row r="112" spans="1:11" x14ac:dyDescent="0.2">
      <c r="A112" s="28">
        <v>90</v>
      </c>
      <c r="B112" s="109"/>
      <c r="C112" s="90" t="s">
        <v>0</v>
      </c>
      <c r="D112" s="91"/>
      <c r="E112" s="92"/>
      <c r="F112" s="35">
        <f>SUM(F106:F111)</f>
        <v>7600</v>
      </c>
      <c r="G112" s="35">
        <f>SUM(G106:G111)</f>
        <v>0</v>
      </c>
      <c r="H112" s="61"/>
      <c r="I112" s="18"/>
      <c r="J112" s="63"/>
      <c r="K112" s="63"/>
    </row>
    <row r="113" spans="1:13" ht="25.5" x14ac:dyDescent="0.2">
      <c r="A113" s="28">
        <v>91</v>
      </c>
      <c r="B113" s="109"/>
      <c r="C113" s="93" t="s">
        <v>14</v>
      </c>
      <c r="D113" s="3" t="s">
        <v>55</v>
      </c>
      <c r="E113" s="10" t="s">
        <v>56</v>
      </c>
      <c r="F113" s="5">
        <v>13100</v>
      </c>
      <c r="G113" s="6"/>
      <c r="H113" s="62"/>
      <c r="I113" s="18"/>
      <c r="J113" s="63"/>
      <c r="K113" s="63"/>
    </row>
    <row r="114" spans="1:13" ht="25.5" x14ac:dyDescent="0.2">
      <c r="A114" s="28">
        <v>92</v>
      </c>
      <c r="B114" s="109"/>
      <c r="C114" s="98"/>
      <c r="D114" s="3" t="s">
        <v>57</v>
      </c>
      <c r="E114" s="10" t="s">
        <v>58</v>
      </c>
      <c r="F114" s="5">
        <v>2000</v>
      </c>
      <c r="G114" s="6"/>
      <c r="H114" s="62"/>
      <c r="I114" s="18"/>
      <c r="J114" s="63"/>
      <c r="K114" s="63"/>
    </row>
    <row r="115" spans="1:13" ht="25.5" hidden="1" x14ac:dyDescent="0.2">
      <c r="A115" s="28">
        <v>93</v>
      </c>
      <c r="B115" s="109"/>
      <c r="C115" s="98"/>
      <c r="D115" s="3" t="s">
        <v>47</v>
      </c>
      <c r="E115" s="10" t="s">
        <v>354</v>
      </c>
      <c r="F115" s="5"/>
      <c r="G115" s="6"/>
      <c r="H115" s="62"/>
      <c r="I115" s="18"/>
      <c r="J115" s="63"/>
      <c r="K115" s="63"/>
    </row>
    <row r="116" spans="1:13" ht="38.25" hidden="1" customHeight="1" x14ac:dyDescent="0.2">
      <c r="A116" s="28">
        <v>94</v>
      </c>
      <c r="B116" s="109"/>
      <c r="C116" s="98"/>
      <c r="D116" s="3" t="s">
        <v>59</v>
      </c>
      <c r="E116" s="10" t="s">
        <v>216</v>
      </c>
      <c r="F116" s="5"/>
      <c r="G116" s="6"/>
      <c r="H116" s="62"/>
      <c r="I116" s="18"/>
      <c r="J116" s="63"/>
      <c r="K116" s="63"/>
    </row>
    <row r="117" spans="1:13" ht="38.25" hidden="1" x14ac:dyDescent="0.2">
      <c r="A117" s="28">
        <v>94</v>
      </c>
      <c r="B117" s="109"/>
      <c r="C117" s="95"/>
      <c r="D117" s="3" t="s">
        <v>51</v>
      </c>
      <c r="E117" s="10" t="s">
        <v>213</v>
      </c>
      <c r="F117" s="5"/>
      <c r="G117" s="6"/>
      <c r="H117" s="62"/>
      <c r="I117" s="18"/>
      <c r="J117" s="63"/>
      <c r="K117" s="63"/>
    </row>
    <row r="118" spans="1:13" x14ac:dyDescent="0.2">
      <c r="A118" s="28">
        <v>95</v>
      </c>
      <c r="B118" s="109"/>
      <c r="C118" s="90" t="s">
        <v>0</v>
      </c>
      <c r="D118" s="91"/>
      <c r="E118" s="92"/>
      <c r="F118" s="35">
        <f>SUM(F113:F117)</f>
        <v>15100</v>
      </c>
      <c r="G118" s="35">
        <f>SUM(G113:G117)</f>
        <v>0</v>
      </c>
      <c r="H118" s="61"/>
      <c r="I118" s="18"/>
      <c r="J118" s="63"/>
      <c r="K118" s="63"/>
    </row>
    <row r="119" spans="1:13" ht="38.25" hidden="1" x14ac:dyDescent="0.2">
      <c r="A119" s="28">
        <v>96</v>
      </c>
      <c r="B119" s="109"/>
      <c r="C119" s="121" t="s">
        <v>15</v>
      </c>
      <c r="D119" s="3" t="s">
        <v>35</v>
      </c>
      <c r="E119" s="4" t="s">
        <v>218</v>
      </c>
      <c r="F119" s="5"/>
      <c r="G119" s="6"/>
      <c r="H119" s="62"/>
      <c r="I119" s="18"/>
      <c r="J119" s="63"/>
      <c r="K119" s="63"/>
    </row>
    <row r="120" spans="1:13" ht="42" customHeight="1" x14ac:dyDescent="0.2">
      <c r="A120" s="28">
        <v>97</v>
      </c>
      <c r="B120" s="109"/>
      <c r="C120" s="118"/>
      <c r="D120" s="3" t="s">
        <v>55</v>
      </c>
      <c r="E120" s="10" t="s">
        <v>56</v>
      </c>
      <c r="F120" s="5">
        <v>35400</v>
      </c>
      <c r="G120" s="6"/>
      <c r="H120" s="62"/>
      <c r="I120" s="18"/>
      <c r="J120" s="63"/>
      <c r="K120" s="63"/>
    </row>
    <row r="121" spans="1:13" ht="25.5" x14ac:dyDescent="0.2">
      <c r="A121" s="28">
        <v>98</v>
      </c>
      <c r="B121" s="109"/>
      <c r="C121" s="118"/>
      <c r="D121" s="3" t="s">
        <v>57</v>
      </c>
      <c r="E121" s="10" t="s">
        <v>58</v>
      </c>
      <c r="F121" s="5">
        <v>1800</v>
      </c>
      <c r="G121" s="6"/>
      <c r="H121" s="62"/>
      <c r="I121" s="18"/>
      <c r="J121" s="63"/>
      <c r="K121" s="63"/>
    </row>
    <row r="122" spans="1:13" ht="38.25" x14ac:dyDescent="0.2">
      <c r="A122" s="28">
        <v>99</v>
      </c>
      <c r="B122" s="109"/>
      <c r="C122" s="136"/>
      <c r="D122" s="3" t="s">
        <v>59</v>
      </c>
      <c r="E122" s="10" t="s">
        <v>216</v>
      </c>
      <c r="F122" s="5">
        <v>2000</v>
      </c>
      <c r="G122" s="6"/>
      <c r="H122" s="62"/>
      <c r="I122" s="18"/>
      <c r="J122" s="63"/>
      <c r="K122" s="63"/>
    </row>
    <row r="123" spans="1:13" x14ac:dyDescent="0.2">
      <c r="A123" s="28">
        <v>100</v>
      </c>
      <c r="B123" s="96"/>
      <c r="C123" s="90" t="s">
        <v>0</v>
      </c>
      <c r="D123" s="91"/>
      <c r="E123" s="92"/>
      <c r="F123" s="35">
        <f>SUM(F119:F122)</f>
        <v>39200</v>
      </c>
      <c r="G123" s="35">
        <f>SUM(G119:G122)</f>
        <v>0</v>
      </c>
      <c r="H123" s="61"/>
      <c r="I123" s="18"/>
      <c r="J123" s="63"/>
      <c r="K123" s="63"/>
    </row>
    <row r="124" spans="1:13" ht="21" customHeight="1" x14ac:dyDescent="0.2">
      <c r="A124" s="28">
        <v>101</v>
      </c>
      <c r="B124" s="102" t="s">
        <v>217</v>
      </c>
      <c r="C124" s="103"/>
      <c r="D124" s="103"/>
      <c r="E124" s="104"/>
      <c r="F124" s="13">
        <f>SUM(F36+F41+F47+F50+F56+F62+F68+F73+F80+F85+F92+F99+F105+F112+F118+F123+F16)</f>
        <v>4319293</v>
      </c>
      <c r="G124" s="13">
        <f>SUM(G36+G41+G47+G50+G56+G62+G68+G73+G80+G85+G92+G99+G105+G112+G118+G123+G16)</f>
        <v>3105746</v>
      </c>
      <c r="H124" s="61"/>
      <c r="I124" s="18"/>
      <c r="J124" s="63"/>
      <c r="K124" s="63"/>
    </row>
    <row r="125" spans="1:13" ht="36.75" customHeight="1" x14ac:dyDescent="0.2">
      <c r="A125" s="28">
        <v>102</v>
      </c>
      <c r="B125" s="101" t="s">
        <v>458</v>
      </c>
      <c r="C125" s="101" t="s">
        <v>214</v>
      </c>
      <c r="D125" s="3" t="s">
        <v>268</v>
      </c>
      <c r="E125" s="10" t="s">
        <v>393</v>
      </c>
      <c r="F125" s="5">
        <v>56500</v>
      </c>
      <c r="G125" s="19"/>
      <c r="H125" s="62"/>
      <c r="I125" s="18"/>
      <c r="J125" s="63"/>
      <c r="K125" s="63"/>
    </row>
    <row r="126" spans="1:13" ht="33.75" customHeight="1" x14ac:dyDescent="0.2">
      <c r="A126" s="28"/>
      <c r="B126" s="98"/>
      <c r="C126" s="98"/>
      <c r="D126" s="3" t="s">
        <v>269</v>
      </c>
      <c r="E126" s="4" t="s">
        <v>617</v>
      </c>
      <c r="F126" s="5">
        <v>8265</v>
      </c>
      <c r="G126" s="19"/>
      <c r="H126" s="62"/>
      <c r="I126" s="18"/>
      <c r="J126" s="63"/>
      <c r="K126" s="63"/>
    </row>
    <row r="127" spans="1:13" ht="48.75" customHeight="1" x14ac:dyDescent="0.2">
      <c r="A127" s="28">
        <v>103</v>
      </c>
      <c r="B127" s="109"/>
      <c r="C127" s="119"/>
      <c r="D127" s="3" t="s">
        <v>269</v>
      </c>
      <c r="E127" s="10" t="s">
        <v>618</v>
      </c>
      <c r="F127" s="5">
        <v>9000</v>
      </c>
      <c r="G127" s="19"/>
      <c r="H127" s="62"/>
      <c r="I127" s="33"/>
      <c r="J127" s="63"/>
      <c r="K127" s="63"/>
      <c r="M127" s="63"/>
    </row>
    <row r="128" spans="1:13" ht="45.75" customHeight="1" x14ac:dyDescent="0.2">
      <c r="A128" s="28">
        <v>104</v>
      </c>
      <c r="B128" s="119"/>
      <c r="C128" s="119"/>
      <c r="D128" s="3" t="s">
        <v>270</v>
      </c>
      <c r="E128" s="10" t="s">
        <v>394</v>
      </c>
      <c r="F128" s="5">
        <v>32439</v>
      </c>
      <c r="G128" s="19"/>
      <c r="H128" s="62"/>
      <c r="I128" s="18"/>
      <c r="J128" s="63"/>
      <c r="K128" s="63"/>
    </row>
    <row r="129" spans="1:11" ht="47.25" customHeight="1" x14ac:dyDescent="0.2">
      <c r="A129" s="28">
        <v>105</v>
      </c>
      <c r="B129" s="119"/>
      <c r="C129" s="119"/>
      <c r="D129" s="3" t="s">
        <v>271</v>
      </c>
      <c r="E129" s="10" t="s">
        <v>395</v>
      </c>
      <c r="F129" s="5">
        <v>2000</v>
      </c>
      <c r="G129" s="19"/>
      <c r="H129" s="62"/>
      <c r="I129" s="18"/>
      <c r="J129" s="63"/>
      <c r="K129" s="63"/>
    </row>
    <row r="130" spans="1:11" ht="69.75" customHeight="1" x14ac:dyDescent="0.2">
      <c r="A130" s="28">
        <v>106</v>
      </c>
      <c r="B130" s="119"/>
      <c r="C130" s="119"/>
      <c r="D130" s="3" t="s">
        <v>272</v>
      </c>
      <c r="E130" s="4" t="s">
        <v>577</v>
      </c>
      <c r="F130" s="5">
        <v>66663</v>
      </c>
      <c r="G130" s="19"/>
      <c r="H130" s="62"/>
      <c r="I130" s="18"/>
      <c r="J130" s="63"/>
      <c r="K130" s="63"/>
    </row>
    <row r="131" spans="1:11" ht="87" customHeight="1" x14ac:dyDescent="0.2">
      <c r="A131" s="28">
        <v>108</v>
      </c>
      <c r="B131" s="119"/>
      <c r="C131" s="119"/>
      <c r="D131" s="3" t="s">
        <v>273</v>
      </c>
      <c r="E131" s="4" t="s">
        <v>396</v>
      </c>
      <c r="F131" s="5">
        <v>34159</v>
      </c>
      <c r="G131" s="19"/>
      <c r="H131" s="62"/>
      <c r="I131" s="33"/>
      <c r="J131" s="63"/>
      <c r="K131" s="63"/>
    </row>
    <row r="132" spans="1:11" ht="48" customHeight="1" x14ac:dyDescent="0.2">
      <c r="A132" s="28">
        <v>109</v>
      </c>
      <c r="B132" s="119"/>
      <c r="C132" s="119"/>
      <c r="D132" s="3" t="s">
        <v>270</v>
      </c>
      <c r="E132" s="10" t="s">
        <v>636</v>
      </c>
      <c r="F132" s="5">
        <v>30000</v>
      </c>
      <c r="G132" s="19"/>
      <c r="H132" s="62"/>
      <c r="I132" s="18"/>
      <c r="J132" s="63"/>
      <c r="K132" s="63"/>
    </row>
    <row r="133" spans="1:11" ht="51" hidden="1" customHeight="1" x14ac:dyDescent="0.2">
      <c r="A133" s="28">
        <v>110</v>
      </c>
      <c r="B133" s="119"/>
      <c r="C133" s="119"/>
      <c r="D133" s="3" t="s">
        <v>60</v>
      </c>
      <c r="E133" s="10" t="s">
        <v>258</v>
      </c>
      <c r="F133" s="5"/>
      <c r="G133" s="6"/>
      <c r="H133" s="62"/>
      <c r="I133" s="18"/>
      <c r="J133" s="63"/>
      <c r="K133" s="63"/>
    </row>
    <row r="134" spans="1:11" ht="66.75" hidden="1" customHeight="1" x14ac:dyDescent="0.2">
      <c r="A134" s="28"/>
      <c r="B134" s="119"/>
      <c r="C134" s="119"/>
      <c r="D134" s="3" t="s">
        <v>357</v>
      </c>
      <c r="E134" s="10" t="s">
        <v>358</v>
      </c>
      <c r="F134" s="5"/>
      <c r="G134" s="6"/>
      <c r="H134" s="62"/>
      <c r="I134" s="18"/>
      <c r="J134" s="63"/>
      <c r="K134" s="63"/>
    </row>
    <row r="135" spans="1:11" ht="51" hidden="1" customHeight="1" x14ac:dyDescent="0.2">
      <c r="A135" s="28"/>
      <c r="B135" s="119"/>
      <c r="C135" s="119"/>
      <c r="D135" s="3" t="s">
        <v>356</v>
      </c>
      <c r="E135" s="10" t="s">
        <v>355</v>
      </c>
      <c r="F135" s="5"/>
      <c r="G135" s="6"/>
      <c r="H135" s="62"/>
      <c r="I135" s="18"/>
      <c r="J135" s="63"/>
      <c r="K135" s="63"/>
    </row>
    <row r="136" spans="1:11" ht="25.5" x14ac:dyDescent="0.2">
      <c r="A136" s="28">
        <v>111</v>
      </c>
      <c r="B136" s="119"/>
      <c r="C136" s="119"/>
      <c r="D136" s="3" t="s">
        <v>61</v>
      </c>
      <c r="E136" s="10" t="s">
        <v>62</v>
      </c>
      <c r="F136" s="5">
        <v>15000</v>
      </c>
      <c r="G136" s="6"/>
      <c r="H136" s="62"/>
      <c r="I136" s="18"/>
      <c r="J136" s="63"/>
      <c r="K136" s="63"/>
    </row>
    <row r="137" spans="1:11" ht="86.25" customHeight="1" x14ac:dyDescent="0.2">
      <c r="A137" s="28">
        <v>112</v>
      </c>
      <c r="B137" s="119"/>
      <c r="C137" s="119"/>
      <c r="D137" s="3" t="s">
        <v>63</v>
      </c>
      <c r="E137" s="4" t="s">
        <v>248</v>
      </c>
      <c r="F137" s="5">
        <v>1000</v>
      </c>
      <c r="G137" s="6"/>
      <c r="H137" s="62"/>
      <c r="I137" s="18"/>
      <c r="J137" s="63"/>
      <c r="K137" s="63"/>
    </row>
    <row r="138" spans="1:11" ht="39.75" customHeight="1" x14ac:dyDescent="0.2">
      <c r="A138" s="28">
        <v>113</v>
      </c>
      <c r="B138" s="119"/>
      <c r="C138" s="119"/>
      <c r="D138" s="3" t="s">
        <v>64</v>
      </c>
      <c r="E138" s="10" t="s">
        <v>65</v>
      </c>
      <c r="F138" s="5">
        <v>1000</v>
      </c>
      <c r="G138" s="6"/>
      <c r="H138" s="62"/>
      <c r="I138" s="18"/>
      <c r="J138" s="63"/>
      <c r="K138" s="63"/>
    </row>
    <row r="139" spans="1:11" ht="33" customHeight="1" x14ac:dyDescent="0.2">
      <c r="A139" s="28">
        <v>114</v>
      </c>
      <c r="B139" s="119"/>
      <c r="C139" s="120"/>
      <c r="D139" s="3" t="s">
        <v>66</v>
      </c>
      <c r="E139" s="10" t="s">
        <v>67</v>
      </c>
      <c r="F139" s="5">
        <v>500</v>
      </c>
      <c r="G139" s="6"/>
      <c r="H139" s="62"/>
      <c r="I139" s="18"/>
      <c r="J139" s="63"/>
      <c r="K139" s="63"/>
    </row>
    <row r="140" spans="1:11" x14ac:dyDescent="0.2">
      <c r="A140" s="28">
        <v>115</v>
      </c>
      <c r="B140" s="120"/>
      <c r="C140" s="90" t="s">
        <v>0</v>
      </c>
      <c r="D140" s="91"/>
      <c r="E140" s="92"/>
      <c r="F140" s="34">
        <f>SUM(F125:F139)</f>
        <v>256526</v>
      </c>
      <c r="G140" s="35">
        <f>SUM(G125:G139)</f>
        <v>0</v>
      </c>
      <c r="H140" s="62"/>
      <c r="I140" s="18"/>
      <c r="J140" s="63"/>
      <c r="K140" s="63"/>
    </row>
    <row r="141" spans="1:11" ht="20.25" customHeight="1" x14ac:dyDescent="0.2">
      <c r="A141" s="28">
        <v>116</v>
      </c>
      <c r="B141" s="102" t="s">
        <v>578</v>
      </c>
      <c r="C141" s="103"/>
      <c r="D141" s="103"/>
      <c r="E141" s="104"/>
      <c r="F141" s="13">
        <f>SUM(F140)</f>
        <v>256526</v>
      </c>
      <c r="G141" s="13">
        <f>SUM(G140)</f>
        <v>0</v>
      </c>
      <c r="H141" s="61"/>
      <c r="I141" s="18"/>
      <c r="J141" s="63"/>
      <c r="K141" s="63"/>
    </row>
    <row r="142" spans="1:11" ht="38.25" x14ac:dyDescent="0.2">
      <c r="A142" s="28">
        <v>117</v>
      </c>
      <c r="B142" s="105" t="s">
        <v>225</v>
      </c>
      <c r="C142" s="131" t="s">
        <v>214</v>
      </c>
      <c r="D142" s="3" t="s">
        <v>540</v>
      </c>
      <c r="E142" s="10" t="s">
        <v>579</v>
      </c>
      <c r="F142" s="5">
        <v>1500</v>
      </c>
      <c r="G142" s="6"/>
      <c r="H142" s="62"/>
      <c r="I142" s="18"/>
      <c r="J142" s="63"/>
      <c r="K142" s="63"/>
    </row>
    <row r="143" spans="1:11" ht="16.5" customHeight="1" x14ac:dyDescent="0.2">
      <c r="A143" s="28"/>
      <c r="B143" s="106"/>
      <c r="C143" s="98"/>
      <c r="D143" s="3" t="s">
        <v>360</v>
      </c>
      <c r="E143" s="10" t="s">
        <v>359</v>
      </c>
      <c r="F143" s="5">
        <v>5000</v>
      </c>
      <c r="G143" s="6"/>
      <c r="H143" s="62"/>
      <c r="I143" s="18"/>
      <c r="J143" s="63"/>
      <c r="K143" s="63"/>
    </row>
    <row r="144" spans="1:11" ht="38.25" x14ac:dyDescent="0.2">
      <c r="A144" s="28">
        <v>118</v>
      </c>
      <c r="B144" s="106"/>
      <c r="C144" s="98"/>
      <c r="D144" s="3" t="s">
        <v>68</v>
      </c>
      <c r="E144" s="10" t="s">
        <v>69</v>
      </c>
      <c r="F144" s="5">
        <v>1000</v>
      </c>
      <c r="G144" s="6"/>
      <c r="H144" s="62"/>
      <c r="I144" s="18"/>
      <c r="J144" s="63"/>
      <c r="K144" s="63"/>
    </row>
    <row r="145" spans="1:11" ht="25.5" x14ac:dyDescent="0.2">
      <c r="A145" s="28">
        <v>119</v>
      </c>
      <c r="B145" s="106"/>
      <c r="C145" s="98"/>
      <c r="D145" s="3" t="s">
        <v>70</v>
      </c>
      <c r="E145" s="10" t="s">
        <v>71</v>
      </c>
      <c r="F145" s="5">
        <v>500</v>
      </c>
      <c r="G145" s="6"/>
      <c r="H145" s="62"/>
      <c r="I145" s="18"/>
      <c r="J145" s="63"/>
      <c r="K145" s="63"/>
    </row>
    <row r="146" spans="1:11" ht="25.5" x14ac:dyDescent="0.2">
      <c r="A146" s="28">
        <v>120</v>
      </c>
      <c r="B146" s="106"/>
      <c r="C146" s="98"/>
      <c r="D146" s="3" t="s">
        <v>72</v>
      </c>
      <c r="E146" s="10" t="s">
        <v>73</v>
      </c>
      <c r="F146" s="5">
        <v>15000</v>
      </c>
      <c r="G146" s="6"/>
      <c r="H146" s="62"/>
      <c r="I146" s="18"/>
      <c r="J146" s="63"/>
      <c r="K146" s="63"/>
    </row>
    <row r="147" spans="1:11" ht="25.5" hidden="1" x14ac:dyDescent="0.2">
      <c r="A147" s="28">
        <v>121</v>
      </c>
      <c r="B147" s="106"/>
      <c r="C147" s="95"/>
      <c r="D147" s="3" t="s">
        <v>74</v>
      </c>
      <c r="E147" s="10" t="s">
        <v>75</v>
      </c>
      <c r="F147" s="5">
        <v>0</v>
      </c>
      <c r="G147" s="6">
        <v>0</v>
      </c>
      <c r="H147" s="62"/>
      <c r="I147" s="18"/>
      <c r="J147" s="63"/>
      <c r="K147" s="63"/>
    </row>
    <row r="148" spans="1:11" ht="16.5" customHeight="1" x14ac:dyDescent="0.2">
      <c r="A148" s="28">
        <v>122</v>
      </c>
      <c r="B148" s="106"/>
      <c r="C148" s="90" t="s">
        <v>0</v>
      </c>
      <c r="D148" s="91"/>
      <c r="E148" s="92"/>
      <c r="F148" s="34">
        <f>SUM(F142:F147)</f>
        <v>23000</v>
      </c>
      <c r="G148" s="35">
        <f>SUM(G142:G147)</f>
        <v>0</v>
      </c>
      <c r="H148" s="62"/>
      <c r="I148" s="18"/>
      <c r="J148" s="63"/>
      <c r="K148" s="63"/>
    </row>
    <row r="149" spans="1:11" ht="25.5" hidden="1" x14ac:dyDescent="0.2">
      <c r="A149" s="28"/>
      <c r="B149" s="106"/>
      <c r="C149" s="14" t="s">
        <v>8</v>
      </c>
      <c r="D149" s="3" t="s">
        <v>72</v>
      </c>
      <c r="E149" s="10" t="s">
        <v>73</v>
      </c>
      <c r="F149" s="5"/>
      <c r="G149" s="6">
        <v>0</v>
      </c>
      <c r="H149" s="62"/>
      <c r="I149" s="18"/>
      <c r="J149" s="63"/>
      <c r="K149" s="63"/>
    </row>
    <row r="150" spans="1:11" ht="12.75" hidden="1" customHeight="1" x14ac:dyDescent="0.2">
      <c r="A150" s="28"/>
      <c r="B150" s="107"/>
      <c r="C150" s="122" t="s">
        <v>0</v>
      </c>
      <c r="D150" s="123"/>
      <c r="E150" s="124"/>
      <c r="F150" s="12">
        <f>SUM(F149)</f>
        <v>0</v>
      </c>
      <c r="G150" s="12">
        <f>SUM(G149)</f>
        <v>0</v>
      </c>
      <c r="H150" s="62"/>
      <c r="I150" s="18"/>
      <c r="J150" s="63"/>
      <c r="K150" s="63"/>
    </row>
    <row r="151" spans="1:11" ht="28.5" customHeight="1" x14ac:dyDescent="0.2">
      <c r="A151" s="28">
        <v>123</v>
      </c>
      <c r="B151" s="102" t="s">
        <v>219</v>
      </c>
      <c r="C151" s="103"/>
      <c r="D151" s="103"/>
      <c r="E151" s="104"/>
      <c r="F151" s="13">
        <f>SUM(F148+F150)</f>
        <v>23000</v>
      </c>
      <c r="G151" s="13">
        <f>SUM(G148+G150)</f>
        <v>0</v>
      </c>
      <c r="H151" s="61"/>
      <c r="I151" s="18"/>
      <c r="J151" s="63"/>
      <c r="K151" s="63"/>
    </row>
    <row r="152" spans="1:11" ht="54.75" hidden="1" customHeight="1" x14ac:dyDescent="0.2">
      <c r="A152" s="28">
        <v>124</v>
      </c>
      <c r="B152" s="101" t="s">
        <v>226</v>
      </c>
      <c r="C152" s="112" t="s">
        <v>214</v>
      </c>
      <c r="D152" s="20" t="s">
        <v>274</v>
      </c>
      <c r="E152" s="4" t="s">
        <v>275</v>
      </c>
      <c r="F152" s="5"/>
      <c r="G152" s="19"/>
      <c r="H152" s="62"/>
      <c r="I152" s="18"/>
      <c r="J152" s="63"/>
      <c r="K152" s="63"/>
    </row>
    <row r="153" spans="1:11" ht="54.75" customHeight="1" x14ac:dyDescent="0.2">
      <c r="A153" s="28"/>
      <c r="B153" s="98"/>
      <c r="C153" s="112"/>
      <c r="D153" s="20" t="s">
        <v>397</v>
      </c>
      <c r="E153" s="4" t="s">
        <v>398</v>
      </c>
      <c r="F153" s="5">
        <v>25402</v>
      </c>
      <c r="G153" s="19"/>
      <c r="H153" s="62"/>
      <c r="I153" s="18"/>
      <c r="J153" s="63"/>
      <c r="K153" s="63"/>
    </row>
    <row r="154" spans="1:11" ht="61.5" hidden="1" customHeight="1" x14ac:dyDescent="0.2">
      <c r="A154" s="28"/>
      <c r="B154" s="98"/>
      <c r="C154" s="112"/>
      <c r="D154" s="3" t="s">
        <v>517</v>
      </c>
      <c r="E154" s="10" t="s">
        <v>518</v>
      </c>
      <c r="F154" s="5"/>
      <c r="G154" s="19"/>
      <c r="H154" s="62"/>
      <c r="I154" s="18"/>
      <c r="J154" s="63"/>
      <c r="K154" s="63"/>
    </row>
    <row r="155" spans="1:11" ht="42" customHeight="1" x14ac:dyDescent="0.2">
      <c r="A155" s="28">
        <v>125</v>
      </c>
      <c r="B155" s="178"/>
      <c r="C155" s="180"/>
      <c r="D155" s="20" t="s">
        <v>328</v>
      </c>
      <c r="E155" s="76" t="s">
        <v>329</v>
      </c>
      <c r="F155" s="5">
        <v>5000</v>
      </c>
      <c r="G155" s="19"/>
      <c r="H155" s="62"/>
      <c r="I155" s="18"/>
      <c r="J155" s="63"/>
      <c r="K155" s="63"/>
    </row>
    <row r="156" spans="1:11" ht="68.25" customHeight="1" x14ac:dyDescent="0.2">
      <c r="A156" s="28">
        <v>126</v>
      </c>
      <c r="B156" s="178"/>
      <c r="C156" s="180"/>
      <c r="D156" s="3" t="s">
        <v>76</v>
      </c>
      <c r="E156" s="4" t="s">
        <v>490</v>
      </c>
      <c r="F156" s="5">
        <v>20000</v>
      </c>
      <c r="G156" s="6"/>
      <c r="H156" s="62"/>
      <c r="I156" s="18"/>
      <c r="J156" s="63"/>
      <c r="K156" s="63"/>
    </row>
    <row r="157" spans="1:11" ht="108" customHeight="1" x14ac:dyDescent="0.2">
      <c r="A157" s="28">
        <v>127</v>
      </c>
      <c r="B157" s="178"/>
      <c r="C157" s="180"/>
      <c r="D157" s="3" t="s">
        <v>77</v>
      </c>
      <c r="E157" s="4" t="s">
        <v>220</v>
      </c>
      <c r="F157" s="5">
        <v>30000</v>
      </c>
      <c r="G157" s="6"/>
      <c r="H157" s="62"/>
      <c r="I157" s="18"/>
      <c r="J157" s="63"/>
      <c r="K157" s="63"/>
    </row>
    <row r="158" spans="1:11" x14ac:dyDescent="0.2">
      <c r="A158" s="28">
        <v>128</v>
      </c>
      <c r="B158" s="178"/>
      <c r="C158" s="110" t="s">
        <v>0</v>
      </c>
      <c r="D158" s="110"/>
      <c r="E158" s="110"/>
      <c r="F158" s="35">
        <f>SUM(F152:F157)</f>
        <v>80402</v>
      </c>
      <c r="G158" s="35">
        <f>SUM(G152:G157)</f>
        <v>0</v>
      </c>
      <c r="H158" s="61"/>
      <c r="I158" s="18"/>
      <c r="J158" s="63"/>
      <c r="K158" s="63"/>
    </row>
    <row r="159" spans="1:11" ht="30.75" customHeight="1" x14ac:dyDescent="0.2">
      <c r="A159" s="28"/>
      <c r="B159" s="178"/>
      <c r="C159" s="43" t="s">
        <v>418</v>
      </c>
      <c r="D159" s="3" t="s">
        <v>519</v>
      </c>
      <c r="E159" s="3" t="s">
        <v>520</v>
      </c>
      <c r="F159" s="41">
        <v>60000</v>
      </c>
      <c r="G159" s="42">
        <v>0</v>
      </c>
      <c r="H159" s="61"/>
      <c r="I159" s="18"/>
      <c r="J159" s="63"/>
      <c r="K159" s="63"/>
    </row>
    <row r="160" spans="1:11" x14ac:dyDescent="0.2">
      <c r="A160" s="28"/>
      <c r="B160" s="178"/>
      <c r="C160" s="110" t="s">
        <v>0</v>
      </c>
      <c r="D160" s="110"/>
      <c r="E160" s="110"/>
      <c r="F160" s="34">
        <f>SUM(F159:F159)</f>
        <v>60000</v>
      </c>
      <c r="G160" s="35">
        <f>SUM(G159:G159)</f>
        <v>0</v>
      </c>
      <c r="H160" s="61"/>
      <c r="I160" s="18"/>
      <c r="J160" s="63"/>
      <c r="K160" s="63"/>
    </row>
    <row r="161" spans="1:11" ht="31.5" customHeight="1" x14ac:dyDescent="0.2">
      <c r="A161" s="28">
        <v>129</v>
      </c>
      <c r="B161" s="178"/>
      <c r="C161" s="111" t="s">
        <v>29</v>
      </c>
      <c r="D161" s="3" t="s">
        <v>78</v>
      </c>
      <c r="E161" s="10" t="s">
        <v>79</v>
      </c>
      <c r="F161" s="5">
        <v>19996</v>
      </c>
      <c r="G161" s="6">
        <v>19000</v>
      </c>
      <c r="H161" s="62"/>
      <c r="I161" s="18"/>
      <c r="J161" s="63"/>
      <c r="K161" s="63"/>
    </row>
    <row r="162" spans="1:11" ht="54.75" hidden="1" customHeight="1" x14ac:dyDescent="0.2">
      <c r="A162" s="28"/>
      <c r="B162" s="178"/>
      <c r="C162" s="111"/>
      <c r="D162" s="40" t="s">
        <v>419</v>
      </c>
      <c r="E162" s="39" t="s">
        <v>491</v>
      </c>
      <c r="F162" s="5"/>
      <c r="G162" s="6"/>
      <c r="H162" s="62"/>
      <c r="I162" s="18"/>
      <c r="J162" s="63"/>
      <c r="K162" s="63"/>
    </row>
    <row r="163" spans="1:11" ht="36" customHeight="1" x14ac:dyDescent="0.2">
      <c r="A163" s="28">
        <v>130</v>
      </c>
      <c r="B163" s="178"/>
      <c r="C163" s="153"/>
      <c r="D163" s="3" t="s">
        <v>80</v>
      </c>
      <c r="E163" s="10" t="s">
        <v>81</v>
      </c>
      <c r="F163" s="5">
        <v>4000</v>
      </c>
      <c r="G163" s="6"/>
      <c r="H163" s="62"/>
      <c r="I163" s="18"/>
      <c r="J163" s="63"/>
      <c r="K163" s="63"/>
    </row>
    <row r="164" spans="1:11" x14ac:dyDescent="0.2">
      <c r="A164" s="28">
        <v>131</v>
      </c>
      <c r="B164" s="179"/>
      <c r="C164" s="90" t="s">
        <v>0</v>
      </c>
      <c r="D164" s="91"/>
      <c r="E164" s="92"/>
      <c r="F164" s="35">
        <f>SUM(F161:F163)</f>
        <v>23996</v>
      </c>
      <c r="G164" s="35">
        <f>SUM(G161:G163)</f>
        <v>19000</v>
      </c>
      <c r="H164" s="61"/>
      <c r="I164" s="18"/>
      <c r="J164" s="63"/>
      <c r="K164" s="63"/>
    </row>
    <row r="165" spans="1:11" ht="12.75" customHeight="1" x14ac:dyDescent="0.2">
      <c r="A165" s="28">
        <v>132</v>
      </c>
      <c r="B165" s="102" t="s">
        <v>221</v>
      </c>
      <c r="C165" s="103"/>
      <c r="D165" s="103"/>
      <c r="E165" s="104"/>
      <c r="F165" s="13">
        <f>SUM(F158+F164+F160)</f>
        <v>164398</v>
      </c>
      <c r="G165" s="13">
        <f>SUM(G158+G164+G160)</f>
        <v>19000</v>
      </c>
      <c r="H165" s="61"/>
      <c r="I165" s="18"/>
      <c r="J165" s="63"/>
      <c r="K165" s="63"/>
    </row>
    <row r="166" spans="1:11" ht="38.25" x14ac:dyDescent="0.2">
      <c r="A166" s="28">
        <v>133</v>
      </c>
      <c r="B166" s="101" t="s">
        <v>580</v>
      </c>
      <c r="C166" s="175" t="s">
        <v>224</v>
      </c>
      <c r="D166" s="3" t="s">
        <v>82</v>
      </c>
      <c r="E166" s="10" t="s">
        <v>83</v>
      </c>
      <c r="F166" s="5">
        <v>10000</v>
      </c>
      <c r="G166" s="6">
        <v>0</v>
      </c>
      <c r="H166" s="62"/>
      <c r="I166" s="18"/>
      <c r="J166" s="63"/>
      <c r="K166" s="63"/>
    </row>
    <row r="167" spans="1:11" ht="38.25" hidden="1" x14ac:dyDescent="0.2">
      <c r="A167" s="28">
        <v>134</v>
      </c>
      <c r="B167" s="98"/>
      <c r="C167" s="176"/>
      <c r="D167" s="3" t="s">
        <v>84</v>
      </c>
      <c r="E167" s="10" t="s">
        <v>259</v>
      </c>
      <c r="F167" s="5"/>
      <c r="G167" s="6">
        <v>0</v>
      </c>
      <c r="H167" s="62"/>
      <c r="I167" s="18"/>
      <c r="J167" s="63"/>
      <c r="K167" s="63"/>
    </row>
    <row r="168" spans="1:11" ht="59.25" customHeight="1" x14ac:dyDescent="0.2">
      <c r="A168" s="28">
        <v>135</v>
      </c>
      <c r="B168" s="98"/>
      <c r="C168" s="176"/>
      <c r="D168" s="3" t="s">
        <v>85</v>
      </c>
      <c r="E168" s="4" t="s">
        <v>223</v>
      </c>
      <c r="F168" s="5">
        <v>50000</v>
      </c>
      <c r="G168" s="6">
        <v>0</v>
      </c>
      <c r="H168" s="62"/>
      <c r="I168" s="18"/>
      <c r="J168" s="63"/>
      <c r="K168" s="63"/>
    </row>
    <row r="169" spans="1:11" ht="38.25" x14ac:dyDescent="0.2">
      <c r="A169" s="28"/>
      <c r="B169" s="98"/>
      <c r="C169" s="176"/>
      <c r="D169" s="3" t="s">
        <v>91</v>
      </c>
      <c r="E169" s="21" t="s">
        <v>227</v>
      </c>
      <c r="F169" s="5">
        <v>93422</v>
      </c>
      <c r="G169" s="6">
        <v>91000</v>
      </c>
      <c r="H169" s="62"/>
      <c r="I169" s="18"/>
      <c r="J169" s="63"/>
      <c r="K169" s="63"/>
    </row>
    <row r="170" spans="1:11" ht="38.25" hidden="1" x14ac:dyDescent="0.2">
      <c r="A170" s="28"/>
      <c r="B170" s="98"/>
      <c r="C170" s="176"/>
      <c r="D170" s="40" t="s">
        <v>420</v>
      </c>
      <c r="E170" s="49" t="s">
        <v>521</v>
      </c>
      <c r="F170" s="5"/>
      <c r="G170" s="6"/>
      <c r="H170" s="62"/>
      <c r="I170" s="18"/>
      <c r="J170" s="63"/>
      <c r="K170" s="63"/>
    </row>
    <row r="171" spans="1:11" ht="25.5" hidden="1" x14ac:dyDescent="0.2">
      <c r="A171" s="28"/>
      <c r="B171" s="98"/>
      <c r="C171" s="176"/>
      <c r="D171" s="40" t="s">
        <v>593</v>
      </c>
      <c r="E171" s="4" t="s">
        <v>592</v>
      </c>
      <c r="F171" s="5"/>
      <c r="G171" s="6"/>
      <c r="H171" s="62"/>
      <c r="I171" s="18"/>
      <c r="J171" s="63"/>
      <c r="K171" s="63"/>
    </row>
    <row r="172" spans="1:11" ht="80.25" customHeight="1" x14ac:dyDescent="0.2">
      <c r="A172" s="28"/>
      <c r="B172" s="98"/>
      <c r="C172" s="176"/>
      <c r="D172" s="3" t="s">
        <v>86</v>
      </c>
      <c r="E172" s="4" t="s">
        <v>492</v>
      </c>
      <c r="F172" s="5">
        <v>60000</v>
      </c>
      <c r="G172" s="6">
        <v>0</v>
      </c>
      <c r="H172" s="62"/>
      <c r="I172" s="18"/>
      <c r="J172" s="63"/>
      <c r="K172" s="63"/>
    </row>
    <row r="173" spans="1:11" ht="25.5" hidden="1" x14ac:dyDescent="0.2">
      <c r="A173" s="28">
        <v>136</v>
      </c>
      <c r="B173" s="98"/>
      <c r="C173" s="176"/>
      <c r="D173" s="26" t="s">
        <v>421</v>
      </c>
      <c r="E173" s="27" t="s">
        <v>637</v>
      </c>
      <c r="F173" s="5">
        <v>0</v>
      </c>
      <c r="G173" s="6"/>
      <c r="H173" s="62"/>
      <c r="I173" s="18"/>
      <c r="J173" s="63"/>
      <c r="K173" s="63"/>
    </row>
    <row r="174" spans="1:11" ht="69" customHeight="1" x14ac:dyDescent="0.2">
      <c r="A174" s="28">
        <v>137</v>
      </c>
      <c r="B174" s="98"/>
      <c r="C174" s="176"/>
      <c r="D174" s="3" t="s">
        <v>88</v>
      </c>
      <c r="E174" s="4" t="s">
        <v>250</v>
      </c>
      <c r="F174" s="5">
        <v>50000</v>
      </c>
      <c r="G174" s="6">
        <v>0</v>
      </c>
      <c r="H174" s="62"/>
      <c r="I174" s="18"/>
      <c r="J174" s="63"/>
      <c r="K174" s="63"/>
    </row>
    <row r="175" spans="1:11" ht="13.5" hidden="1" customHeight="1" x14ac:dyDescent="0.2">
      <c r="A175" s="28"/>
      <c r="B175" s="98"/>
      <c r="C175" s="176"/>
      <c r="D175" s="3" t="s">
        <v>362</v>
      </c>
      <c r="E175" s="4" t="s">
        <v>361</v>
      </c>
      <c r="F175" s="5"/>
      <c r="G175" s="6">
        <v>0</v>
      </c>
      <c r="H175" s="62"/>
      <c r="I175" s="18"/>
      <c r="J175" s="63"/>
      <c r="K175" s="63"/>
    </row>
    <row r="176" spans="1:11" x14ac:dyDescent="0.2">
      <c r="A176" s="28">
        <v>138</v>
      </c>
      <c r="B176" s="98"/>
      <c r="C176" s="176"/>
      <c r="D176" s="3" t="s">
        <v>89</v>
      </c>
      <c r="E176" s="10" t="s">
        <v>90</v>
      </c>
      <c r="F176" s="5">
        <v>10000</v>
      </c>
      <c r="G176" s="6">
        <v>0</v>
      </c>
      <c r="H176" s="62"/>
      <c r="I176" s="18"/>
      <c r="J176" s="63"/>
      <c r="K176" s="63"/>
    </row>
    <row r="177" spans="1:13" ht="42.75" customHeight="1" x14ac:dyDescent="0.2">
      <c r="A177" s="28">
        <v>139</v>
      </c>
      <c r="B177" s="98"/>
      <c r="C177" s="177"/>
      <c r="D177" s="3" t="s">
        <v>464</v>
      </c>
      <c r="E177" s="4" t="s">
        <v>463</v>
      </c>
      <c r="F177" s="5">
        <v>10000</v>
      </c>
      <c r="G177" s="6">
        <v>0</v>
      </c>
      <c r="H177" s="62"/>
      <c r="I177" s="18"/>
      <c r="J177" s="63"/>
      <c r="K177" s="63"/>
    </row>
    <row r="178" spans="1:13" x14ac:dyDescent="0.2">
      <c r="A178" s="28">
        <v>140</v>
      </c>
      <c r="B178" s="98"/>
      <c r="C178" s="90" t="s">
        <v>0</v>
      </c>
      <c r="D178" s="91"/>
      <c r="E178" s="92"/>
      <c r="F178" s="35">
        <f>SUM(F166:F177)</f>
        <v>283422</v>
      </c>
      <c r="G178" s="35">
        <f>SUM(G166:G177)</f>
        <v>91000</v>
      </c>
      <c r="H178" s="61"/>
      <c r="I178" s="18"/>
      <c r="J178" s="63"/>
      <c r="K178" s="63"/>
    </row>
    <row r="179" spans="1:13" ht="42.75" customHeight="1" x14ac:dyDescent="0.2">
      <c r="A179" s="28"/>
      <c r="B179" s="98"/>
      <c r="C179" s="99" t="s">
        <v>418</v>
      </c>
      <c r="D179" s="26" t="s">
        <v>421</v>
      </c>
      <c r="E179" s="27" t="s">
        <v>422</v>
      </c>
      <c r="F179" s="5">
        <v>30000</v>
      </c>
      <c r="G179" s="6"/>
      <c r="H179" s="61"/>
      <c r="I179" s="18"/>
      <c r="J179" s="63"/>
      <c r="K179" s="63"/>
    </row>
    <row r="180" spans="1:13" ht="76.5" hidden="1" x14ac:dyDescent="0.2">
      <c r="A180" s="28"/>
      <c r="B180" s="98"/>
      <c r="C180" s="136"/>
      <c r="D180" s="3" t="s">
        <v>86</v>
      </c>
      <c r="E180" s="4" t="s">
        <v>260</v>
      </c>
      <c r="F180" s="5">
        <v>0</v>
      </c>
      <c r="G180" s="6"/>
      <c r="H180" s="61"/>
      <c r="I180" s="18"/>
      <c r="J180" s="63"/>
      <c r="K180" s="63"/>
    </row>
    <row r="181" spans="1:13" x14ac:dyDescent="0.2">
      <c r="A181" s="28"/>
      <c r="B181" s="98"/>
      <c r="C181" s="90" t="s">
        <v>0</v>
      </c>
      <c r="D181" s="91"/>
      <c r="E181" s="92"/>
      <c r="F181" s="35">
        <f>SUM(F179:F180)</f>
        <v>30000</v>
      </c>
      <c r="G181" s="35">
        <f>SUM(G179:G180)</f>
        <v>0</v>
      </c>
      <c r="H181" s="61"/>
      <c r="I181" s="18"/>
      <c r="J181" s="63"/>
      <c r="K181" s="63"/>
    </row>
    <row r="182" spans="1:13" ht="38.25" x14ac:dyDescent="0.2">
      <c r="A182" s="28">
        <v>141</v>
      </c>
      <c r="B182" s="98"/>
      <c r="C182" s="99" t="s">
        <v>2</v>
      </c>
      <c r="D182" s="26" t="s">
        <v>91</v>
      </c>
      <c r="E182" s="27" t="s">
        <v>227</v>
      </c>
      <c r="F182" s="5">
        <v>5100</v>
      </c>
      <c r="G182" s="6"/>
      <c r="H182" s="62"/>
      <c r="I182" s="18"/>
    </row>
    <row r="183" spans="1:13" ht="25.5" hidden="1" x14ac:dyDescent="0.2">
      <c r="A183" s="28"/>
      <c r="B183" s="98"/>
      <c r="C183" s="99"/>
      <c r="D183" s="3" t="s">
        <v>465</v>
      </c>
      <c r="E183" s="10" t="s">
        <v>493</v>
      </c>
      <c r="F183" s="5"/>
      <c r="G183" s="6"/>
      <c r="H183" s="62"/>
      <c r="I183" s="18"/>
    </row>
    <row r="184" spans="1:13" ht="79.5" customHeight="1" x14ac:dyDescent="0.2">
      <c r="A184" s="28">
        <v>142</v>
      </c>
      <c r="B184" s="98"/>
      <c r="C184" s="136"/>
      <c r="D184" s="3" t="s">
        <v>86</v>
      </c>
      <c r="E184" s="4" t="s">
        <v>492</v>
      </c>
      <c r="F184" s="5">
        <v>4000</v>
      </c>
      <c r="G184" s="6"/>
      <c r="H184" s="62"/>
      <c r="I184" s="18"/>
      <c r="L184" s="63"/>
      <c r="M184" s="63"/>
    </row>
    <row r="185" spans="1:13" x14ac:dyDescent="0.2">
      <c r="A185" s="28">
        <v>143</v>
      </c>
      <c r="B185" s="98"/>
      <c r="C185" s="90" t="s">
        <v>0</v>
      </c>
      <c r="D185" s="91"/>
      <c r="E185" s="92"/>
      <c r="F185" s="35">
        <f>SUM(F182:F184)</f>
        <v>9100</v>
      </c>
      <c r="G185" s="35">
        <f>SUM(G182:G184)</f>
        <v>0</v>
      </c>
      <c r="H185" s="61"/>
      <c r="I185" s="18"/>
      <c r="J185" s="63"/>
      <c r="K185" s="63"/>
      <c r="L185" s="63"/>
      <c r="M185" s="63"/>
    </row>
    <row r="186" spans="1:13" ht="76.5" x14ac:dyDescent="0.2">
      <c r="A186" s="28">
        <v>144</v>
      </c>
      <c r="B186" s="98"/>
      <c r="C186" s="93" t="s">
        <v>3</v>
      </c>
      <c r="D186" s="3" t="s">
        <v>86</v>
      </c>
      <c r="E186" s="4" t="s">
        <v>260</v>
      </c>
      <c r="F186" s="5">
        <v>2000</v>
      </c>
      <c r="G186" s="6">
        <v>0</v>
      </c>
      <c r="H186" s="62"/>
      <c r="I186" s="18"/>
      <c r="J186" s="63"/>
      <c r="K186" s="63"/>
    </row>
    <row r="187" spans="1:13" ht="25.5" hidden="1" customHeight="1" x14ac:dyDescent="0.2">
      <c r="A187" s="28"/>
      <c r="B187" s="98"/>
      <c r="C187" s="97"/>
      <c r="D187" s="3" t="s">
        <v>92</v>
      </c>
      <c r="E187" s="10" t="s">
        <v>93</v>
      </c>
      <c r="F187" s="5"/>
      <c r="G187" s="6">
        <v>0</v>
      </c>
      <c r="H187" s="62"/>
      <c r="I187" s="18"/>
      <c r="J187" s="63"/>
      <c r="K187" s="63"/>
    </row>
    <row r="188" spans="1:13" x14ac:dyDescent="0.2">
      <c r="A188" s="28">
        <v>145</v>
      </c>
      <c r="B188" s="98"/>
      <c r="C188" s="90" t="s">
        <v>0</v>
      </c>
      <c r="D188" s="91"/>
      <c r="E188" s="92"/>
      <c r="F188" s="35">
        <f>SUM(F186:F187)</f>
        <v>2000</v>
      </c>
      <c r="G188" s="35">
        <f>SUM(G186:G187)</f>
        <v>0</v>
      </c>
      <c r="H188" s="61"/>
      <c r="I188" s="18"/>
      <c r="J188" s="63"/>
      <c r="K188" s="63"/>
    </row>
    <row r="189" spans="1:13" ht="76.5" x14ac:dyDescent="0.2">
      <c r="A189" s="28">
        <v>146</v>
      </c>
      <c r="B189" s="98"/>
      <c r="C189" s="14" t="s">
        <v>4</v>
      </c>
      <c r="D189" s="3" t="s">
        <v>86</v>
      </c>
      <c r="E189" s="4" t="s">
        <v>260</v>
      </c>
      <c r="F189" s="11">
        <v>2000</v>
      </c>
      <c r="G189" s="12">
        <v>0</v>
      </c>
      <c r="H189" s="61"/>
      <c r="I189" s="18"/>
      <c r="J189" s="63"/>
      <c r="K189" s="63"/>
    </row>
    <row r="190" spans="1:13" ht="38.25" x14ac:dyDescent="0.2">
      <c r="A190" s="28">
        <v>147</v>
      </c>
      <c r="B190" s="98"/>
      <c r="C190" s="93" t="s">
        <v>5</v>
      </c>
      <c r="D190" s="3" t="s">
        <v>91</v>
      </c>
      <c r="E190" s="10" t="s">
        <v>227</v>
      </c>
      <c r="F190" s="5">
        <v>12700</v>
      </c>
      <c r="G190" s="6"/>
      <c r="H190" s="62"/>
      <c r="I190" s="18"/>
      <c r="J190" s="63"/>
      <c r="K190" s="63"/>
    </row>
    <row r="191" spans="1:13" ht="82.5" customHeight="1" x14ac:dyDescent="0.2">
      <c r="A191" s="28">
        <v>148</v>
      </c>
      <c r="B191" s="98"/>
      <c r="C191" s="98"/>
      <c r="D191" s="3" t="s">
        <v>86</v>
      </c>
      <c r="E191" s="4" t="s">
        <v>492</v>
      </c>
      <c r="F191" s="5">
        <v>6000</v>
      </c>
      <c r="G191" s="6"/>
      <c r="H191" s="62"/>
      <c r="I191" s="18"/>
      <c r="J191" s="63"/>
      <c r="K191" s="63"/>
    </row>
    <row r="192" spans="1:13" ht="25.5" hidden="1" x14ac:dyDescent="0.2">
      <c r="A192" s="28"/>
      <c r="B192" s="98"/>
      <c r="C192" s="95"/>
      <c r="D192" s="3" t="s">
        <v>92</v>
      </c>
      <c r="E192" s="10" t="s">
        <v>93</v>
      </c>
      <c r="F192" s="5" t="e">
        <f>SUM(#REF!+#REF!)</f>
        <v>#REF!</v>
      </c>
      <c r="G192" s="6">
        <v>0</v>
      </c>
      <c r="H192" s="62"/>
      <c r="I192" s="18"/>
      <c r="J192" s="63"/>
      <c r="K192" s="63"/>
    </row>
    <row r="193" spans="1:11" x14ac:dyDescent="0.2">
      <c r="A193" s="28">
        <v>149</v>
      </c>
      <c r="B193" s="98"/>
      <c r="C193" s="90" t="s">
        <v>0</v>
      </c>
      <c r="D193" s="91"/>
      <c r="E193" s="92"/>
      <c r="F193" s="34">
        <f>SUM(F190:F191)</f>
        <v>18700</v>
      </c>
      <c r="G193" s="35">
        <f>SUM(G190:G192)</f>
        <v>0</v>
      </c>
      <c r="H193" s="61"/>
      <c r="I193" s="18"/>
      <c r="J193" s="63"/>
      <c r="K193" s="63"/>
    </row>
    <row r="194" spans="1:11" ht="38.25" x14ac:dyDescent="0.2">
      <c r="A194" s="28">
        <v>150</v>
      </c>
      <c r="B194" s="98"/>
      <c r="C194" s="93" t="s">
        <v>6</v>
      </c>
      <c r="D194" s="3" t="s">
        <v>91</v>
      </c>
      <c r="E194" s="10" t="s">
        <v>227</v>
      </c>
      <c r="F194" s="5">
        <v>6500</v>
      </c>
      <c r="G194" s="6"/>
      <c r="H194" s="62"/>
      <c r="I194" s="18"/>
      <c r="J194" s="63"/>
      <c r="K194" s="63"/>
    </row>
    <row r="195" spans="1:11" ht="76.5" x14ac:dyDescent="0.2">
      <c r="A195" s="28">
        <v>151</v>
      </c>
      <c r="B195" s="98"/>
      <c r="C195" s="94"/>
      <c r="D195" s="3" t="s">
        <v>86</v>
      </c>
      <c r="E195" s="4" t="s">
        <v>260</v>
      </c>
      <c r="F195" s="5">
        <v>7000</v>
      </c>
      <c r="G195" s="6"/>
      <c r="H195" s="62"/>
      <c r="I195" s="18"/>
      <c r="J195" s="63"/>
      <c r="K195" s="63"/>
    </row>
    <row r="196" spans="1:11" ht="25.5" hidden="1" x14ac:dyDescent="0.2">
      <c r="A196" s="28"/>
      <c r="B196" s="98"/>
      <c r="C196" s="95"/>
      <c r="D196" s="3" t="s">
        <v>92</v>
      </c>
      <c r="E196" s="10" t="s">
        <v>93</v>
      </c>
      <c r="F196" s="5"/>
      <c r="G196" s="6"/>
      <c r="H196" s="62"/>
      <c r="I196" s="18"/>
      <c r="J196" s="63"/>
      <c r="K196" s="63"/>
    </row>
    <row r="197" spans="1:11" x14ac:dyDescent="0.2">
      <c r="A197" s="28">
        <v>152</v>
      </c>
      <c r="B197" s="98"/>
      <c r="C197" s="90" t="s">
        <v>0</v>
      </c>
      <c r="D197" s="91"/>
      <c r="E197" s="92"/>
      <c r="F197" s="35">
        <f>SUM(F194:F196)</f>
        <v>13500</v>
      </c>
      <c r="G197" s="35">
        <f>SUM(G194:G196)</f>
        <v>0</v>
      </c>
      <c r="H197" s="61"/>
      <c r="I197" s="18"/>
      <c r="J197" s="63"/>
      <c r="K197" s="63"/>
    </row>
    <row r="198" spans="1:11" ht="38.25" x14ac:dyDescent="0.2">
      <c r="A198" s="28">
        <v>153</v>
      </c>
      <c r="B198" s="98"/>
      <c r="C198" s="93" t="s">
        <v>7</v>
      </c>
      <c r="D198" s="3" t="s">
        <v>91</v>
      </c>
      <c r="E198" s="10" t="s">
        <v>227</v>
      </c>
      <c r="F198" s="5">
        <v>26000</v>
      </c>
      <c r="G198" s="6"/>
      <c r="H198" s="62"/>
      <c r="I198" s="18"/>
      <c r="J198" s="63"/>
      <c r="K198" s="63"/>
    </row>
    <row r="199" spans="1:11" ht="81" customHeight="1" x14ac:dyDescent="0.2">
      <c r="A199" s="28">
        <v>154</v>
      </c>
      <c r="B199" s="98"/>
      <c r="C199" s="96"/>
      <c r="D199" s="3" t="s">
        <v>86</v>
      </c>
      <c r="E199" s="4" t="s">
        <v>260</v>
      </c>
      <c r="F199" s="5">
        <v>6000</v>
      </c>
      <c r="G199" s="6"/>
      <c r="H199" s="62"/>
      <c r="I199" s="18"/>
      <c r="J199" s="63"/>
      <c r="K199" s="63"/>
    </row>
    <row r="200" spans="1:11" x14ac:dyDescent="0.2">
      <c r="A200" s="28">
        <v>155</v>
      </c>
      <c r="B200" s="98"/>
      <c r="C200" s="90" t="s">
        <v>0</v>
      </c>
      <c r="D200" s="91"/>
      <c r="E200" s="92"/>
      <c r="F200" s="35">
        <f>SUM(F198:F199)</f>
        <v>32000</v>
      </c>
      <c r="G200" s="35">
        <f>SUM(G198:G199)</f>
        <v>0</v>
      </c>
      <c r="H200" s="61"/>
      <c r="I200" s="18"/>
      <c r="J200" s="63"/>
      <c r="K200" s="63"/>
    </row>
    <row r="201" spans="1:11" ht="40.5" customHeight="1" x14ac:dyDescent="0.2">
      <c r="A201" s="28">
        <v>156</v>
      </c>
      <c r="B201" s="98"/>
      <c r="C201" s="93" t="s">
        <v>8</v>
      </c>
      <c r="D201" s="3" t="s">
        <v>91</v>
      </c>
      <c r="E201" s="10" t="s">
        <v>227</v>
      </c>
      <c r="F201" s="5">
        <v>1100</v>
      </c>
      <c r="G201" s="6"/>
      <c r="H201" s="62"/>
      <c r="I201" s="18"/>
      <c r="J201" s="63"/>
      <c r="K201" s="63"/>
    </row>
    <row r="202" spans="1:11" ht="76.5" x14ac:dyDescent="0.2">
      <c r="A202" s="28">
        <v>157</v>
      </c>
      <c r="B202" s="98"/>
      <c r="C202" s="95"/>
      <c r="D202" s="3" t="s">
        <v>86</v>
      </c>
      <c r="E202" s="4" t="s">
        <v>260</v>
      </c>
      <c r="F202" s="5">
        <v>6000</v>
      </c>
      <c r="G202" s="6"/>
      <c r="H202" s="62"/>
      <c r="I202" s="18"/>
      <c r="J202" s="63"/>
      <c r="K202" s="63"/>
    </row>
    <row r="203" spans="1:11" x14ac:dyDescent="0.2">
      <c r="A203" s="28">
        <v>158</v>
      </c>
      <c r="B203" s="98"/>
      <c r="C203" s="90" t="s">
        <v>0</v>
      </c>
      <c r="D203" s="91"/>
      <c r="E203" s="92"/>
      <c r="F203" s="34">
        <f>SUM(F201:F202)</f>
        <v>7100</v>
      </c>
      <c r="G203" s="35">
        <f>SUM(G201:G202)</f>
        <v>0</v>
      </c>
      <c r="H203" s="61"/>
      <c r="I203" s="18"/>
      <c r="J203" s="63"/>
      <c r="K203" s="63"/>
    </row>
    <row r="204" spans="1:11" ht="38.25" hidden="1" x14ac:dyDescent="0.2">
      <c r="A204" s="28">
        <v>159</v>
      </c>
      <c r="B204" s="98"/>
      <c r="C204" s="93" t="s">
        <v>9</v>
      </c>
      <c r="D204" s="3" t="s">
        <v>91</v>
      </c>
      <c r="E204" s="4" t="s">
        <v>227</v>
      </c>
      <c r="F204" s="5">
        <v>0</v>
      </c>
      <c r="G204" s="6">
        <v>0</v>
      </c>
      <c r="H204" s="62"/>
      <c r="I204" s="18"/>
      <c r="J204" s="63"/>
      <c r="K204" s="63"/>
    </row>
    <row r="205" spans="1:11" ht="76.5" x14ac:dyDescent="0.2">
      <c r="A205" s="28">
        <v>160</v>
      </c>
      <c r="B205" s="98"/>
      <c r="C205" s="97"/>
      <c r="D205" s="3" t="s">
        <v>86</v>
      </c>
      <c r="E205" s="4" t="s">
        <v>260</v>
      </c>
      <c r="F205" s="5">
        <v>2000</v>
      </c>
      <c r="G205" s="6">
        <v>0</v>
      </c>
      <c r="H205" s="62"/>
      <c r="I205" s="18"/>
      <c r="J205" s="63"/>
      <c r="K205" s="63"/>
    </row>
    <row r="206" spans="1:11" x14ac:dyDescent="0.2">
      <c r="A206" s="28">
        <v>161</v>
      </c>
      <c r="B206" s="98"/>
      <c r="C206" s="90" t="s">
        <v>0</v>
      </c>
      <c r="D206" s="91"/>
      <c r="E206" s="92"/>
      <c r="F206" s="34">
        <f>SUM(F204:F205)</f>
        <v>2000</v>
      </c>
      <c r="G206" s="35">
        <f>SUM(G204:G205)</f>
        <v>0</v>
      </c>
      <c r="H206" s="61"/>
      <c r="I206" s="18"/>
      <c r="J206" s="63"/>
      <c r="K206" s="63"/>
    </row>
    <row r="207" spans="1:11" ht="85.5" customHeight="1" x14ac:dyDescent="0.2">
      <c r="A207" s="28">
        <v>162</v>
      </c>
      <c r="B207" s="98"/>
      <c r="C207" s="14" t="s">
        <v>10</v>
      </c>
      <c r="D207" s="3" t="s">
        <v>86</v>
      </c>
      <c r="E207" s="4" t="s">
        <v>249</v>
      </c>
      <c r="F207" s="11">
        <v>55000</v>
      </c>
      <c r="G207" s="12">
        <v>0</v>
      </c>
      <c r="H207" s="62"/>
      <c r="I207" s="18"/>
      <c r="J207" s="63"/>
      <c r="K207" s="63"/>
    </row>
    <row r="208" spans="1:11" ht="38.25" x14ac:dyDescent="0.2">
      <c r="A208" s="28">
        <v>163</v>
      </c>
      <c r="B208" s="98"/>
      <c r="C208" s="93" t="s">
        <v>11</v>
      </c>
      <c r="D208" s="3" t="s">
        <v>91</v>
      </c>
      <c r="E208" s="10" t="s">
        <v>227</v>
      </c>
      <c r="F208" s="5">
        <v>15300</v>
      </c>
      <c r="G208" s="6"/>
      <c r="H208" s="62"/>
      <c r="I208" s="18"/>
      <c r="J208" s="63"/>
      <c r="K208" s="63"/>
    </row>
    <row r="209" spans="1:11" ht="81.75" customHeight="1" x14ac:dyDescent="0.2">
      <c r="A209" s="28">
        <v>164</v>
      </c>
      <c r="B209" s="98"/>
      <c r="C209" s="95"/>
      <c r="D209" s="3" t="s">
        <v>86</v>
      </c>
      <c r="E209" s="4" t="s">
        <v>249</v>
      </c>
      <c r="F209" s="5">
        <v>6000</v>
      </c>
      <c r="G209" s="6"/>
      <c r="H209" s="62"/>
      <c r="I209" s="18"/>
      <c r="J209" s="63"/>
      <c r="K209" s="63"/>
    </row>
    <row r="210" spans="1:11" x14ac:dyDescent="0.2">
      <c r="A210" s="28">
        <v>165</v>
      </c>
      <c r="B210" s="98"/>
      <c r="C210" s="90" t="s">
        <v>0</v>
      </c>
      <c r="D210" s="91"/>
      <c r="E210" s="92"/>
      <c r="F210" s="35">
        <f>SUM(F208:F209)</f>
        <v>21300</v>
      </c>
      <c r="G210" s="35">
        <f>SUM(G208:G209)</f>
        <v>0</v>
      </c>
      <c r="H210" s="61"/>
      <c r="I210" s="18"/>
      <c r="J210" s="63"/>
      <c r="K210" s="63"/>
    </row>
    <row r="211" spans="1:11" ht="38.25" x14ac:dyDescent="0.2">
      <c r="A211" s="28">
        <v>166</v>
      </c>
      <c r="B211" s="98"/>
      <c r="C211" s="93" t="s">
        <v>12</v>
      </c>
      <c r="D211" s="3" t="s">
        <v>91</v>
      </c>
      <c r="E211" s="10" t="s">
        <v>227</v>
      </c>
      <c r="F211" s="5">
        <v>1500</v>
      </c>
      <c r="G211" s="6"/>
      <c r="H211" s="62"/>
      <c r="I211" s="18"/>
      <c r="J211" s="63"/>
      <c r="K211" s="63"/>
    </row>
    <row r="212" spans="1:11" ht="82.5" customHeight="1" x14ac:dyDescent="0.2">
      <c r="A212" s="28">
        <v>167</v>
      </c>
      <c r="B212" s="98"/>
      <c r="C212" s="95"/>
      <c r="D212" s="3" t="s">
        <v>86</v>
      </c>
      <c r="E212" s="4" t="s">
        <v>260</v>
      </c>
      <c r="F212" s="5">
        <v>4000</v>
      </c>
      <c r="G212" s="6"/>
      <c r="H212" s="62"/>
      <c r="I212" s="18"/>
      <c r="J212" s="63"/>
      <c r="K212" s="63"/>
    </row>
    <row r="213" spans="1:11" x14ac:dyDescent="0.2">
      <c r="A213" s="28">
        <v>168</v>
      </c>
      <c r="B213" s="98"/>
      <c r="C213" s="90" t="s">
        <v>0</v>
      </c>
      <c r="D213" s="91"/>
      <c r="E213" s="92"/>
      <c r="F213" s="35">
        <f>SUM(F211:F212)</f>
        <v>5500</v>
      </c>
      <c r="G213" s="35">
        <f>SUM(G211:G212)</f>
        <v>0</v>
      </c>
      <c r="H213" s="61"/>
      <c r="I213" s="18"/>
      <c r="J213" s="63"/>
      <c r="K213" s="63"/>
    </row>
    <row r="214" spans="1:11" ht="76.5" x14ac:dyDescent="0.2">
      <c r="A214" s="28">
        <v>169</v>
      </c>
      <c r="B214" s="98"/>
      <c r="C214" s="14" t="s">
        <v>13</v>
      </c>
      <c r="D214" s="3" t="s">
        <v>86</v>
      </c>
      <c r="E214" s="4" t="s">
        <v>260</v>
      </c>
      <c r="F214" s="11">
        <v>2000</v>
      </c>
      <c r="G214" s="12">
        <v>0</v>
      </c>
      <c r="H214" s="62"/>
      <c r="I214" s="18"/>
      <c r="J214" s="63"/>
      <c r="K214" s="63"/>
    </row>
    <row r="215" spans="1:11" ht="38.25" x14ac:dyDescent="0.2">
      <c r="A215" s="28">
        <v>170</v>
      </c>
      <c r="B215" s="98"/>
      <c r="C215" s="93" t="s">
        <v>14</v>
      </c>
      <c r="D215" s="3" t="s">
        <v>91</v>
      </c>
      <c r="E215" s="10" t="s">
        <v>227</v>
      </c>
      <c r="F215" s="5">
        <v>2500</v>
      </c>
      <c r="G215" s="6"/>
      <c r="H215" s="62"/>
      <c r="I215" s="18"/>
      <c r="J215" s="63"/>
      <c r="K215" s="63"/>
    </row>
    <row r="216" spans="1:11" ht="76.5" x14ac:dyDescent="0.2">
      <c r="A216" s="28">
        <v>171</v>
      </c>
      <c r="B216" s="98"/>
      <c r="C216" s="94"/>
      <c r="D216" s="3" t="s">
        <v>86</v>
      </c>
      <c r="E216" s="4" t="s">
        <v>260</v>
      </c>
      <c r="F216" s="5">
        <v>4000</v>
      </c>
      <c r="G216" s="6">
        <v>0</v>
      </c>
      <c r="H216" s="62"/>
      <c r="I216" s="18"/>
      <c r="J216" s="63"/>
      <c r="K216" s="63"/>
    </row>
    <row r="217" spans="1:11" ht="25.5" hidden="1" x14ac:dyDescent="0.2">
      <c r="A217" s="28">
        <v>172</v>
      </c>
      <c r="B217" s="98"/>
      <c r="C217" s="95"/>
      <c r="D217" s="3" t="s">
        <v>92</v>
      </c>
      <c r="E217" s="10" t="s">
        <v>93</v>
      </c>
      <c r="F217" s="5" t="e">
        <f>SUM(#REF!+#REF!)</f>
        <v>#REF!</v>
      </c>
      <c r="G217" s="6">
        <v>0</v>
      </c>
      <c r="H217" s="62"/>
      <c r="I217" s="18"/>
      <c r="J217" s="63"/>
      <c r="K217" s="63"/>
    </row>
    <row r="218" spans="1:11" x14ac:dyDescent="0.2">
      <c r="A218" s="28">
        <v>173</v>
      </c>
      <c r="B218" s="98"/>
      <c r="C218" s="90" t="s">
        <v>0</v>
      </c>
      <c r="D218" s="91"/>
      <c r="E218" s="92"/>
      <c r="F218" s="34">
        <f>SUM(F215:F216)</f>
        <v>6500</v>
      </c>
      <c r="G218" s="35">
        <f>SUM(G215:G217)</f>
        <v>0</v>
      </c>
      <c r="H218" s="61"/>
      <c r="I218" s="18"/>
      <c r="J218" s="63"/>
      <c r="K218" s="63"/>
    </row>
    <row r="219" spans="1:11" ht="38.25" hidden="1" x14ac:dyDescent="0.2">
      <c r="A219" s="28">
        <v>174</v>
      </c>
      <c r="B219" s="98"/>
      <c r="C219" s="93" t="s">
        <v>15</v>
      </c>
      <c r="D219" s="3" t="s">
        <v>91</v>
      </c>
      <c r="E219" s="10" t="s">
        <v>227</v>
      </c>
      <c r="F219" s="5" t="e">
        <f>SUM(#REF!+#REF!)</f>
        <v>#REF!</v>
      </c>
      <c r="G219" s="6">
        <v>0</v>
      </c>
      <c r="H219" s="62"/>
      <c r="I219" s="18"/>
      <c r="J219" s="63"/>
      <c r="K219" s="63"/>
    </row>
    <row r="220" spans="1:11" ht="76.5" x14ac:dyDescent="0.2">
      <c r="A220" s="28">
        <v>175</v>
      </c>
      <c r="B220" s="98"/>
      <c r="C220" s="94"/>
      <c r="D220" s="3" t="s">
        <v>86</v>
      </c>
      <c r="E220" s="4" t="s">
        <v>260</v>
      </c>
      <c r="F220" s="5">
        <v>2000</v>
      </c>
      <c r="G220" s="6">
        <v>0</v>
      </c>
      <c r="H220" s="62"/>
      <c r="I220" s="18"/>
      <c r="J220" s="63"/>
      <c r="K220" s="63"/>
    </row>
    <row r="221" spans="1:11" ht="25.5" hidden="1" x14ac:dyDescent="0.2">
      <c r="A221" s="28"/>
      <c r="B221" s="98"/>
      <c r="C221" s="95"/>
      <c r="D221" s="3" t="s">
        <v>92</v>
      </c>
      <c r="E221" s="10" t="s">
        <v>93</v>
      </c>
      <c r="F221" s="5">
        <v>0</v>
      </c>
      <c r="G221" s="6">
        <v>0</v>
      </c>
      <c r="H221" s="62"/>
      <c r="I221" s="18"/>
      <c r="J221" s="63"/>
      <c r="K221" s="63"/>
    </row>
    <row r="222" spans="1:11" x14ac:dyDescent="0.2">
      <c r="A222" s="28">
        <v>176</v>
      </c>
      <c r="B222" s="98"/>
      <c r="C222" s="90" t="s">
        <v>0</v>
      </c>
      <c r="D222" s="91"/>
      <c r="E222" s="92"/>
      <c r="F222" s="35">
        <f>SUM(F220:F221)</f>
        <v>2000</v>
      </c>
      <c r="G222" s="35">
        <f>SUM(G219:G221)</f>
        <v>0</v>
      </c>
      <c r="H222" s="62"/>
      <c r="I222" s="18"/>
      <c r="J222" s="63"/>
      <c r="K222" s="63"/>
    </row>
    <row r="223" spans="1:11" ht="40.5" customHeight="1" x14ac:dyDescent="0.2">
      <c r="A223" s="28">
        <v>177</v>
      </c>
      <c r="B223" s="98"/>
      <c r="C223" s="93" t="s">
        <v>16</v>
      </c>
      <c r="D223" s="3" t="s">
        <v>94</v>
      </c>
      <c r="E223" s="10" t="s">
        <v>423</v>
      </c>
      <c r="F223" s="5">
        <v>1212812</v>
      </c>
      <c r="G223" s="6">
        <v>1008542</v>
      </c>
      <c r="H223" s="62"/>
      <c r="I223" s="18"/>
      <c r="J223" s="63"/>
      <c r="K223" s="63"/>
    </row>
    <row r="224" spans="1:11" ht="76.5" x14ac:dyDescent="0.2">
      <c r="A224" s="28"/>
      <c r="B224" s="98"/>
      <c r="C224" s="94"/>
      <c r="D224" s="3" t="s">
        <v>86</v>
      </c>
      <c r="E224" s="4" t="s">
        <v>260</v>
      </c>
      <c r="F224" s="5">
        <v>70000</v>
      </c>
      <c r="G224" s="6">
        <v>0</v>
      </c>
      <c r="H224" s="62"/>
      <c r="I224" s="18"/>
      <c r="J224" s="63"/>
      <c r="K224" s="63"/>
    </row>
    <row r="225" spans="1:11" ht="263.25" hidden="1" customHeight="1" x14ac:dyDescent="0.2">
      <c r="A225" s="28"/>
      <c r="B225" s="98"/>
      <c r="C225" s="94"/>
      <c r="D225" s="26" t="s">
        <v>421</v>
      </c>
      <c r="E225" s="27" t="s">
        <v>638</v>
      </c>
      <c r="F225" s="69"/>
      <c r="G225" s="6">
        <v>0</v>
      </c>
      <c r="H225" s="62"/>
      <c r="I225" s="18"/>
      <c r="J225" s="63"/>
      <c r="K225" s="63"/>
    </row>
    <row r="226" spans="1:11" ht="110.25" customHeight="1" x14ac:dyDescent="0.2">
      <c r="A226" s="28">
        <v>178</v>
      </c>
      <c r="B226" s="98"/>
      <c r="C226" s="95"/>
      <c r="D226" s="3" t="s">
        <v>88</v>
      </c>
      <c r="E226" s="4" t="s">
        <v>609</v>
      </c>
      <c r="F226" s="5">
        <v>15000</v>
      </c>
      <c r="G226" s="6">
        <v>0</v>
      </c>
      <c r="H226" s="62"/>
      <c r="I226" s="18"/>
      <c r="J226" s="63"/>
      <c r="K226" s="63"/>
    </row>
    <row r="227" spans="1:11" x14ac:dyDescent="0.2">
      <c r="A227" s="28">
        <v>179</v>
      </c>
      <c r="B227" s="98"/>
      <c r="C227" s="90" t="s">
        <v>0</v>
      </c>
      <c r="D227" s="91"/>
      <c r="E227" s="92"/>
      <c r="F227" s="35">
        <f>SUM(F223:F226)</f>
        <v>1297812</v>
      </c>
      <c r="G227" s="35">
        <f>SUM(G223:G226)</f>
        <v>1008542</v>
      </c>
      <c r="H227" s="61"/>
      <c r="I227" s="18"/>
      <c r="J227" s="63"/>
      <c r="K227" s="63"/>
    </row>
    <row r="228" spans="1:11" ht="25.5" x14ac:dyDescent="0.2">
      <c r="A228" s="28"/>
      <c r="B228" s="98"/>
      <c r="C228" s="135" t="s">
        <v>335</v>
      </c>
      <c r="D228" s="3" t="s">
        <v>336</v>
      </c>
      <c r="E228" s="10" t="s">
        <v>639</v>
      </c>
      <c r="F228" s="5">
        <v>272204</v>
      </c>
      <c r="G228" s="6">
        <v>229154</v>
      </c>
      <c r="H228" s="61"/>
      <c r="I228" s="18"/>
      <c r="J228" s="63"/>
      <c r="K228" s="63"/>
    </row>
    <row r="229" spans="1:11" ht="32.25" customHeight="1" x14ac:dyDescent="0.2">
      <c r="A229" s="28">
        <v>185</v>
      </c>
      <c r="B229" s="98"/>
      <c r="C229" s="118"/>
      <c r="D229" s="3" t="s">
        <v>407</v>
      </c>
      <c r="E229" s="10" t="s">
        <v>494</v>
      </c>
      <c r="F229" s="5">
        <v>9800</v>
      </c>
      <c r="G229" s="6"/>
      <c r="H229" s="62"/>
      <c r="I229" s="18"/>
      <c r="J229" s="63"/>
      <c r="K229" s="63"/>
    </row>
    <row r="230" spans="1:11" ht="60.75" hidden="1" customHeight="1" x14ac:dyDescent="0.2">
      <c r="A230" s="28"/>
      <c r="B230" s="98"/>
      <c r="C230" s="136"/>
      <c r="D230" s="3" t="s">
        <v>87</v>
      </c>
      <c r="E230" s="4" t="s">
        <v>222</v>
      </c>
      <c r="F230" s="5">
        <v>0</v>
      </c>
      <c r="G230" s="6">
        <v>0</v>
      </c>
      <c r="H230" s="62"/>
      <c r="I230" s="18"/>
      <c r="J230" s="63"/>
      <c r="K230" s="63"/>
    </row>
    <row r="231" spans="1:11" x14ac:dyDescent="0.2">
      <c r="A231" s="28">
        <v>186</v>
      </c>
      <c r="B231" s="98"/>
      <c r="C231" s="90" t="s">
        <v>0</v>
      </c>
      <c r="D231" s="91"/>
      <c r="E231" s="92"/>
      <c r="F231" s="35">
        <f>SUM(F228:F230)</f>
        <v>282004</v>
      </c>
      <c r="G231" s="35">
        <f>SUM(G228:G230)</f>
        <v>229154</v>
      </c>
      <c r="H231" s="61"/>
      <c r="I231" s="18"/>
      <c r="J231" s="63"/>
      <c r="K231" s="63"/>
    </row>
    <row r="232" spans="1:11" ht="25.5" x14ac:dyDescent="0.2">
      <c r="A232" s="28">
        <v>180</v>
      </c>
      <c r="B232" s="98"/>
      <c r="C232" s="121" t="s">
        <v>339</v>
      </c>
      <c r="D232" s="3" t="s">
        <v>95</v>
      </c>
      <c r="E232" s="17" t="s">
        <v>424</v>
      </c>
      <c r="F232" s="5">
        <v>919128</v>
      </c>
      <c r="G232" s="6">
        <v>770528</v>
      </c>
      <c r="H232" s="62"/>
      <c r="I232" s="18"/>
      <c r="J232" s="63"/>
      <c r="K232" s="63"/>
    </row>
    <row r="233" spans="1:11" ht="76.5" x14ac:dyDescent="0.2">
      <c r="A233" s="28">
        <v>181</v>
      </c>
      <c r="B233" s="98"/>
      <c r="C233" s="118"/>
      <c r="D233" s="3" t="s">
        <v>86</v>
      </c>
      <c r="E233" s="4" t="s">
        <v>522</v>
      </c>
      <c r="F233" s="5">
        <v>3000</v>
      </c>
      <c r="G233" s="6"/>
      <c r="H233" s="62"/>
      <c r="I233" s="18"/>
      <c r="J233" s="63"/>
      <c r="K233" s="63"/>
    </row>
    <row r="234" spans="1:11" ht="38.25" hidden="1" x14ac:dyDescent="0.2">
      <c r="A234" s="28"/>
      <c r="B234" s="98"/>
      <c r="C234" s="118"/>
      <c r="D234" s="3" t="s">
        <v>95</v>
      </c>
      <c r="E234" s="22" t="s">
        <v>278</v>
      </c>
      <c r="F234" s="5">
        <v>0</v>
      </c>
      <c r="G234" s="6"/>
      <c r="H234" s="62"/>
      <c r="I234" s="18"/>
      <c r="J234" s="63"/>
      <c r="K234" s="63"/>
    </row>
    <row r="235" spans="1:11" ht="25.5" x14ac:dyDescent="0.2">
      <c r="A235" s="28">
        <v>182</v>
      </c>
      <c r="B235" s="98"/>
      <c r="C235" s="136"/>
      <c r="D235" s="3" t="s">
        <v>96</v>
      </c>
      <c r="E235" s="17" t="s">
        <v>97</v>
      </c>
      <c r="F235" s="5">
        <v>5000</v>
      </c>
      <c r="G235" s="6">
        <v>0</v>
      </c>
      <c r="H235" s="62"/>
      <c r="I235" s="18"/>
      <c r="J235" s="63"/>
      <c r="K235" s="63"/>
    </row>
    <row r="236" spans="1:11" x14ac:dyDescent="0.2">
      <c r="A236" s="28">
        <v>183</v>
      </c>
      <c r="B236" s="98"/>
      <c r="C236" s="90" t="s">
        <v>0</v>
      </c>
      <c r="D236" s="91"/>
      <c r="E236" s="92"/>
      <c r="F236" s="35">
        <f>SUM(F232:F235)</f>
        <v>927128</v>
      </c>
      <c r="G236" s="35">
        <f>SUM(G232:G235)</f>
        <v>770528</v>
      </c>
      <c r="H236" s="61"/>
      <c r="I236" s="18"/>
      <c r="J236" s="63"/>
      <c r="K236" s="63"/>
    </row>
    <row r="237" spans="1:11" ht="38.25" hidden="1" x14ac:dyDescent="0.2">
      <c r="A237" s="28">
        <v>184</v>
      </c>
      <c r="B237" s="98"/>
      <c r="C237" s="14" t="s">
        <v>28</v>
      </c>
      <c r="D237" s="3" t="s">
        <v>362</v>
      </c>
      <c r="E237" s="4" t="s">
        <v>361</v>
      </c>
      <c r="F237" s="11">
        <v>0</v>
      </c>
      <c r="G237" s="12">
        <v>0</v>
      </c>
      <c r="H237" s="62"/>
      <c r="I237" s="18"/>
      <c r="J237" s="63"/>
      <c r="K237" s="63"/>
    </row>
    <row r="238" spans="1:11" ht="25.5" hidden="1" x14ac:dyDescent="0.2">
      <c r="A238" s="28">
        <v>185</v>
      </c>
      <c r="B238" s="98"/>
      <c r="C238" s="93" t="s">
        <v>26</v>
      </c>
      <c r="D238" s="3" t="s">
        <v>277</v>
      </c>
      <c r="E238" s="4" t="s">
        <v>276</v>
      </c>
      <c r="F238" s="5"/>
      <c r="G238" s="6"/>
      <c r="H238" s="62"/>
      <c r="I238" s="18"/>
      <c r="J238" s="63"/>
      <c r="K238" s="63"/>
    </row>
    <row r="239" spans="1:11" ht="75.75" hidden="1" customHeight="1" x14ac:dyDescent="0.2">
      <c r="A239" s="28"/>
      <c r="B239" s="98"/>
      <c r="C239" s="95"/>
      <c r="D239" s="3" t="s">
        <v>88</v>
      </c>
      <c r="E239" s="4" t="s">
        <v>250</v>
      </c>
      <c r="F239" s="5"/>
      <c r="G239" s="6">
        <v>0</v>
      </c>
      <c r="H239" s="62"/>
      <c r="I239" s="18"/>
      <c r="J239" s="63"/>
      <c r="K239" s="63"/>
    </row>
    <row r="240" spans="1:11" ht="12.75" hidden="1" customHeight="1" x14ac:dyDescent="0.2">
      <c r="A240" s="28">
        <v>186</v>
      </c>
      <c r="B240" s="95"/>
      <c r="C240" s="122" t="s">
        <v>0</v>
      </c>
      <c r="D240" s="123"/>
      <c r="E240" s="124"/>
      <c r="F240" s="12">
        <f>SUM(F238:F239)</f>
        <v>0</v>
      </c>
      <c r="G240" s="12">
        <f>SUM(G238:G239)</f>
        <v>0</v>
      </c>
      <c r="H240" s="62"/>
      <c r="I240" s="18"/>
      <c r="J240" s="63"/>
      <c r="K240" s="63"/>
    </row>
    <row r="241" spans="1:11" ht="20.25" customHeight="1" x14ac:dyDescent="0.2">
      <c r="A241" s="28">
        <v>187</v>
      </c>
      <c r="B241" s="102" t="s">
        <v>228</v>
      </c>
      <c r="C241" s="103"/>
      <c r="D241" s="103"/>
      <c r="E241" s="104"/>
      <c r="F241" s="13">
        <f>SUM(F178+F185+F188+F189+F193+F197+F200+F203+F206+F207+F210+F213+F214+F218+F222+F227+F236+F237+F240+F231+F179)</f>
        <v>2999066</v>
      </c>
      <c r="G241" s="13">
        <f>SUM(G178+G185+G188+G189+G193+G197+G200+G203+G206+G207+G210+G213+G214+G218+G222+G227+G236+G237+G240+G231+G179)</f>
        <v>2099224</v>
      </c>
      <c r="H241" s="61"/>
      <c r="I241" s="18"/>
      <c r="J241" s="63"/>
      <c r="K241" s="63"/>
    </row>
    <row r="242" spans="1:11" ht="45.75" customHeight="1" x14ac:dyDescent="0.2">
      <c r="A242" s="28">
        <v>188</v>
      </c>
      <c r="B242" s="101" t="s">
        <v>264</v>
      </c>
      <c r="C242" s="56" t="s">
        <v>214</v>
      </c>
      <c r="D242" s="3" t="s">
        <v>98</v>
      </c>
      <c r="E242" s="10" t="s">
        <v>325</v>
      </c>
      <c r="F242" s="11">
        <v>80000</v>
      </c>
      <c r="G242" s="12">
        <v>0</v>
      </c>
      <c r="H242" s="62"/>
      <c r="I242" s="18"/>
      <c r="J242" s="63"/>
      <c r="K242" s="63"/>
    </row>
    <row r="243" spans="1:11" ht="25.5" x14ac:dyDescent="0.2">
      <c r="A243" s="28">
        <v>189</v>
      </c>
      <c r="B243" s="98"/>
      <c r="C243" s="14" t="s">
        <v>2</v>
      </c>
      <c r="D243" s="3" t="s">
        <v>99</v>
      </c>
      <c r="E243" s="10" t="s">
        <v>100</v>
      </c>
      <c r="F243" s="11">
        <v>300</v>
      </c>
      <c r="G243" s="12">
        <v>0</v>
      </c>
      <c r="H243" s="62"/>
      <c r="I243" s="18"/>
      <c r="J243" s="63"/>
      <c r="K243" s="63"/>
    </row>
    <row r="244" spans="1:11" ht="26.25" customHeight="1" x14ac:dyDescent="0.2">
      <c r="A244" s="28">
        <v>190</v>
      </c>
      <c r="B244" s="98"/>
      <c r="C244" s="14" t="s">
        <v>3</v>
      </c>
      <c r="D244" s="3" t="s">
        <v>99</v>
      </c>
      <c r="E244" s="10" t="s">
        <v>100</v>
      </c>
      <c r="F244" s="11">
        <v>200</v>
      </c>
      <c r="G244" s="12">
        <v>0</v>
      </c>
      <c r="H244" s="62"/>
      <c r="I244" s="18"/>
      <c r="J244" s="63"/>
      <c r="K244" s="63"/>
    </row>
    <row r="245" spans="1:11" ht="25.5" x14ac:dyDescent="0.2">
      <c r="A245" s="28">
        <v>191</v>
      </c>
      <c r="B245" s="98"/>
      <c r="C245" s="66" t="s">
        <v>4</v>
      </c>
      <c r="D245" s="3" t="s">
        <v>99</v>
      </c>
      <c r="E245" s="10" t="s">
        <v>100</v>
      </c>
      <c r="F245" s="11">
        <v>200</v>
      </c>
      <c r="G245" s="12">
        <v>0</v>
      </c>
      <c r="H245" s="62"/>
      <c r="I245" s="18"/>
      <c r="J245" s="63"/>
      <c r="K245" s="63"/>
    </row>
    <row r="246" spans="1:11" ht="25.5" x14ac:dyDescent="0.2">
      <c r="A246" s="28">
        <v>193</v>
      </c>
      <c r="B246" s="98"/>
      <c r="C246" s="14" t="s">
        <v>5</v>
      </c>
      <c r="D246" s="3" t="s">
        <v>99</v>
      </c>
      <c r="E246" s="10" t="s">
        <v>100</v>
      </c>
      <c r="F246" s="11">
        <v>500</v>
      </c>
      <c r="G246" s="12">
        <v>0</v>
      </c>
      <c r="H246" s="62"/>
      <c r="I246" s="18"/>
      <c r="J246" s="63"/>
      <c r="K246" s="63"/>
    </row>
    <row r="247" spans="1:11" ht="25.5" x14ac:dyDescent="0.2">
      <c r="A247" s="28">
        <v>194</v>
      </c>
      <c r="B247" s="98"/>
      <c r="C247" s="14" t="s">
        <v>6</v>
      </c>
      <c r="D247" s="3" t="s">
        <v>99</v>
      </c>
      <c r="E247" s="10" t="s">
        <v>100</v>
      </c>
      <c r="F247" s="11">
        <v>500</v>
      </c>
      <c r="G247" s="12">
        <v>0</v>
      </c>
      <c r="H247" s="62"/>
      <c r="I247" s="18"/>
      <c r="J247" s="63"/>
      <c r="K247" s="63"/>
    </row>
    <row r="248" spans="1:11" ht="25.5" x14ac:dyDescent="0.2">
      <c r="A248" s="28">
        <v>195</v>
      </c>
      <c r="B248" s="98"/>
      <c r="C248" s="14" t="s">
        <v>7</v>
      </c>
      <c r="D248" s="3" t="s">
        <v>99</v>
      </c>
      <c r="E248" s="10" t="s">
        <v>100</v>
      </c>
      <c r="F248" s="11">
        <v>500</v>
      </c>
      <c r="G248" s="12">
        <v>0</v>
      </c>
      <c r="H248" s="62"/>
      <c r="I248" s="18"/>
      <c r="J248" s="63"/>
      <c r="K248" s="63"/>
    </row>
    <row r="249" spans="1:11" ht="25.5" x14ac:dyDescent="0.2">
      <c r="A249" s="28">
        <v>196</v>
      </c>
      <c r="B249" s="98"/>
      <c r="C249" s="14" t="s">
        <v>8</v>
      </c>
      <c r="D249" s="3" t="s">
        <v>99</v>
      </c>
      <c r="E249" s="10" t="s">
        <v>100</v>
      </c>
      <c r="F249" s="11">
        <v>500</v>
      </c>
      <c r="G249" s="12">
        <v>0</v>
      </c>
      <c r="H249" s="62"/>
      <c r="I249" s="18"/>
      <c r="J249" s="63"/>
      <c r="K249" s="63"/>
    </row>
    <row r="250" spans="1:11" ht="25.5" x14ac:dyDescent="0.2">
      <c r="A250" s="28">
        <v>197</v>
      </c>
      <c r="B250" s="98"/>
      <c r="C250" s="14" t="s">
        <v>9</v>
      </c>
      <c r="D250" s="3" t="s">
        <v>99</v>
      </c>
      <c r="E250" s="10" t="s">
        <v>100</v>
      </c>
      <c r="F250" s="11">
        <v>200</v>
      </c>
      <c r="G250" s="12">
        <v>0</v>
      </c>
      <c r="H250" s="62"/>
      <c r="I250" s="18"/>
      <c r="J250" s="63"/>
      <c r="K250" s="63"/>
    </row>
    <row r="251" spans="1:11" ht="25.5" x14ac:dyDescent="0.2">
      <c r="A251" s="28">
        <v>198</v>
      </c>
      <c r="B251" s="98"/>
      <c r="C251" s="14" t="s">
        <v>10</v>
      </c>
      <c r="D251" s="3" t="s">
        <v>99</v>
      </c>
      <c r="E251" s="10" t="s">
        <v>100</v>
      </c>
      <c r="F251" s="11">
        <v>500</v>
      </c>
      <c r="G251" s="12">
        <v>0</v>
      </c>
      <c r="H251" s="62"/>
      <c r="I251" s="18"/>
      <c r="J251" s="63"/>
      <c r="K251" s="63"/>
    </row>
    <row r="252" spans="1:11" ht="38.25" x14ac:dyDescent="0.2">
      <c r="A252" s="28">
        <v>199</v>
      </c>
      <c r="B252" s="98"/>
      <c r="C252" s="14" t="s">
        <v>11</v>
      </c>
      <c r="D252" s="3" t="s">
        <v>99</v>
      </c>
      <c r="E252" s="10" t="s">
        <v>100</v>
      </c>
      <c r="F252" s="11">
        <v>500</v>
      </c>
      <c r="G252" s="12">
        <v>0</v>
      </c>
      <c r="H252" s="62"/>
      <c r="I252" s="18"/>
      <c r="J252" s="63"/>
      <c r="K252" s="63"/>
    </row>
    <row r="253" spans="1:11" ht="25.5" x14ac:dyDescent="0.2">
      <c r="A253" s="28">
        <v>200</v>
      </c>
      <c r="B253" s="98"/>
      <c r="C253" s="14" t="s">
        <v>12</v>
      </c>
      <c r="D253" s="3" t="s">
        <v>99</v>
      </c>
      <c r="E253" s="10" t="s">
        <v>100</v>
      </c>
      <c r="F253" s="11">
        <v>300</v>
      </c>
      <c r="G253" s="12">
        <v>0</v>
      </c>
      <c r="H253" s="62"/>
      <c r="I253" s="18"/>
      <c r="J253" s="63"/>
      <c r="K253" s="63"/>
    </row>
    <row r="254" spans="1:11" ht="25.5" x14ac:dyDescent="0.2">
      <c r="A254" s="28">
        <v>201</v>
      </c>
      <c r="B254" s="98"/>
      <c r="C254" s="14" t="s">
        <v>15</v>
      </c>
      <c r="D254" s="3" t="s">
        <v>99</v>
      </c>
      <c r="E254" s="10" t="s">
        <v>100</v>
      </c>
      <c r="F254" s="11">
        <v>200</v>
      </c>
      <c r="G254" s="12">
        <v>0</v>
      </c>
      <c r="H254" s="62"/>
      <c r="I254" s="18"/>
      <c r="J254" s="63"/>
      <c r="K254" s="63"/>
    </row>
    <row r="255" spans="1:11" ht="25.5" x14ac:dyDescent="0.2">
      <c r="A255" s="28">
        <v>202</v>
      </c>
      <c r="B255" s="98"/>
      <c r="C255" s="14" t="s">
        <v>14</v>
      </c>
      <c r="D255" s="3" t="s">
        <v>99</v>
      </c>
      <c r="E255" s="10" t="s">
        <v>100</v>
      </c>
      <c r="F255" s="11">
        <v>300</v>
      </c>
      <c r="G255" s="12">
        <v>0</v>
      </c>
      <c r="H255" s="62"/>
      <c r="I255" s="18"/>
      <c r="J255" s="63"/>
      <c r="K255" s="63"/>
    </row>
    <row r="256" spans="1:11" ht="25.5" x14ac:dyDescent="0.2">
      <c r="A256" s="28">
        <v>203</v>
      </c>
      <c r="B256" s="98"/>
      <c r="C256" s="14" t="s">
        <v>13</v>
      </c>
      <c r="D256" s="3" t="s">
        <v>99</v>
      </c>
      <c r="E256" s="10" t="s">
        <v>100</v>
      </c>
      <c r="F256" s="11">
        <v>200</v>
      </c>
      <c r="G256" s="12">
        <v>0</v>
      </c>
      <c r="H256" s="62"/>
      <c r="I256" s="18"/>
      <c r="J256" s="63"/>
      <c r="K256" s="63"/>
    </row>
    <row r="257" spans="1:11" ht="38.25" x14ac:dyDescent="0.2">
      <c r="A257" s="28">
        <v>204</v>
      </c>
      <c r="B257" s="95"/>
      <c r="C257" s="14" t="s">
        <v>342</v>
      </c>
      <c r="D257" s="3" t="s">
        <v>279</v>
      </c>
      <c r="E257" s="4" t="s">
        <v>280</v>
      </c>
      <c r="F257" s="11">
        <v>10000</v>
      </c>
      <c r="G257" s="12">
        <v>0</v>
      </c>
      <c r="H257" s="62"/>
      <c r="I257" s="18"/>
      <c r="J257" s="63"/>
      <c r="K257" s="63"/>
    </row>
    <row r="258" spans="1:11" ht="12.75" customHeight="1" x14ac:dyDescent="0.2">
      <c r="A258" s="28">
        <v>205</v>
      </c>
      <c r="B258" s="102" t="s">
        <v>229</v>
      </c>
      <c r="C258" s="103"/>
      <c r="D258" s="103"/>
      <c r="E258" s="104"/>
      <c r="F258" s="13">
        <f>SUM(F242:F257)</f>
        <v>94900</v>
      </c>
      <c r="G258" s="13">
        <f>SUM(G242:G257)</f>
        <v>0</v>
      </c>
      <c r="H258" s="61"/>
      <c r="I258" s="18"/>
      <c r="J258" s="63"/>
      <c r="K258" s="63"/>
    </row>
    <row r="259" spans="1:11" ht="36.75" customHeight="1" x14ac:dyDescent="0.2">
      <c r="A259" s="28">
        <v>206</v>
      </c>
      <c r="B259" s="101" t="s">
        <v>230</v>
      </c>
      <c r="C259" s="131" t="s">
        <v>224</v>
      </c>
      <c r="D259" s="3" t="s">
        <v>392</v>
      </c>
      <c r="E259" s="17" t="s">
        <v>366</v>
      </c>
      <c r="F259" s="5">
        <v>30000</v>
      </c>
      <c r="G259" s="12">
        <v>0</v>
      </c>
      <c r="H259" s="62"/>
      <c r="I259" s="18"/>
      <c r="J259" s="63"/>
      <c r="K259" s="63"/>
    </row>
    <row r="260" spans="1:11" ht="41.25" customHeight="1" x14ac:dyDescent="0.2">
      <c r="A260" s="28"/>
      <c r="B260" s="98"/>
      <c r="C260" s="99"/>
      <c r="D260" s="3" t="s">
        <v>114</v>
      </c>
      <c r="E260" s="17" t="s">
        <v>115</v>
      </c>
      <c r="F260" s="5">
        <v>12800</v>
      </c>
      <c r="G260" s="6">
        <v>0</v>
      </c>
      <c r="H260" s="62"/>
      <c r="I260" s="18"/>
      <c r="J260" s="63"/>
      <c r="K260" s="63"/>
    </row>
    <row r="261" spans="1:11" ht="34.5" customHeight="1" x14ac:dyDescent="0.2">
      <c r="A261" s="28"/>
      <c r="B261" s="98"/>
      <c r="C261" s="99"/>
      <c r="D261" s="85" t="s">
        <v>640</v>
      </c>
      <c r="E261" s="84" t="s">
        <v>641</v>
      </c>
      <c r="F261" s="5">
        <v>5000</v>
      </c>
      <c r="G261" s="6">
        <v>0</v>
      </c>
      <c r="H261" s="62"/>
      <c r="I261" s="18"/>
      <c r="J261" s="63"/>
      <c r="K261" s="63"/>
    </row>
    <row r="262" spans="1:11" ht="27.75" customHeight="1" x14ac:dyDescent="0.2">
      <c r="A262" s="28"/>
      <c r="B262" s="98"/>
      <c r="C262" s="99"/>
      <c r="D262" s="3" t="s">
        <v>610</v>
      </c>
      <c r="E262" s="88" t="s">
        <v>694</v>
      </c>
      <c r="F262" s="5">
        <v>45000</v>
      </c>
      <c r="G262" s="6"/>
      <c r="H262" s="62"/>
      <c r="I262" s="18"/>
      <c r="J262" s="63"/>
      <c r="K262" s="63"/>
    </row>
    <row r="263" spans="1:11" ht="42" hidden="1" customHeight="1" x14ac:dyDescent="0.2">
      <c r="A263" s="28"/>
      <c r="B263" s="98"/>
      <c r="C263" s="96"/>
      <c r="D263" s="3" t="s">
        <v>367</v>
      </c>
      <c r="E263" s="10" t="s">
        <v>495</v>
      </c>
      <c r="F263" s="5"/>
      <c r="G263" s="6"/>
      <c r="H263" s="62"/>
      <c r="I263" s="18"/>
      <c r="J263" s="63"/>
      <c r="K263" s="63"/>
    </row>
    <row r="264" spans="1:11" ht="15" customHeight="1" x14ac:dyDescent="0.2">
      <c r="A264" s="28"/>
      <c r="B264" s="98"/>
      <c r="C264" s="90" t="s">
        <v>0</v>
      </c>
      <c r="D264" s="91"/>
      <c r="E264" s="92"/>
      <c r="F264" s="34">
        <f>SUM(F259:F263)</f>
        <v>92800</v>
      </c>
      <c r="G264" s="35">
        <f>SUM(G259:G263)</f>
        <v>0</v>
      </c>
      <c r="H264" s="62"/>
      <c r="I264" s="18"/>
      <c r="J264" s="63"/>
      <c r="K264" s="63"/>
    </row>
    <row r="265" spans="1:11" ht="54" customHeight="1" x14ac:dyDescent="0.2">
      <c r="A265" s="28"/>
      <c r="B265" s="98"/>
      <c r="C265" s="43" t="s">
        <v>418</v>
      </c>
      <c r="D265" s="40" t="s">
        <v>101</v>
      </c>
      <c r="E265" s="44" t="s">
        <v>231</v>
      </c>
      <c r="F265" s="45">
        <v>613000</v>
      </c>
      <c r="G265" s="46">
        <v>0</v>
      </c>
      <c r="H265" s="62"/>
      <c r="I265" s="18"/>
      <c r="J265" s="63"/>
      <c r="K265" s="63"/>
    </row>
    <row r="266" spans="1:11" ht="25.5" hidden="1" x14ac:dyDescent="0.2">
      <c r="A266" s="28">
        <v>207</v>
      </c>
      <c r="B266" s="98"/>
      <c r="C266" s="43" t="s">
        <v>418</v>
      </c>
      <c r="D266" s="40" t="s">
        <v>512</v>
      </c>
      <c r="E266" s="44" t="s">
        <v>513</v>
      </c>
      <c r="F266" s="45">
        <v>0</v>
      </c>
      <c r="G266" s="46">
        <v>0</v>
      </c>
      <c r="H266" s="62"/>
      <c r="I266" s="18"/>
      <c r="J266" s="63"/>
      <c r="K266" s="63"/>
    </row>
    <row r="267" spans="1:11" ht="46.5" customHeight="1" x14ac:dyDescent="0.2">
      <c r="A267" s="28">
        <v>208</v>
      </c>
      <c r="B267" s="98"/>
      <c r="C267" s="93" t="s">
        <v>18</v>
      </c>
      <c r="D267" s="3" t="s">
        <v>102</v>
      </c>
      <c r="E267" s="4" t="s">
        <v>233</v>
      </c>
      <c r="F267" s="5">
        <v>512532</v>
      </c>
      <c r="G267" s="6">
        <v>405121</v>
      </c>
      <c r="H267" s="62"/>
      <c r="I267" s="18"/>
      <c r="J267" s="63"/>
      <c r="K267" s="63"/>
    </row>
    <row r="268" spans="1:11" ht="19.5" hidden="1" customHeight="1" x14ac:dyDescent="0.2">
      <c r="A268" s="28"/>
      <c r="B268" s="98"/>
      <c r="C268" s="94"/>
      <c r="D268" s="3" t="s">
        <v>425</v>
      </c>
      <c r="E268" s="10" t="s">
        <v>426</v>
      </c>
      <c r="F268" s="5"/>
      <c r="G268" s="6"/>
      <c r="H268" s="62"/>
      <c r="I268" s="18"/>
      <c r="J268" s="63"/>
      <c r="K268" s="63"/>
    </row>
    <row r="269" spans="1:11" ht="25.5" x14ac:dyDescent="0.2">
      <c r="A269" s="28">
        <v>209</v>
      </c>
      <c r="B269" s="98"/>
      <c r="C269" s="94"/>
      <c r="D269" s="3" t="s">
        <v>106</v>
      </c>
      <c r="E269" s="4" t="s">
        <v>496</v>
      </c>
      <c r="F269" s="5">
        <v>14000</v>
      </c>
      <c r="G269" s="6"/>
      <c r="H269" s="62"/>
      <c r="I269" s="18"/>
      <c r="J269" s="63"/>
      <c r="K269" s="63"/>
    </row>
    <row r="270" spans="1:11" ht="57" hidden="1" customHeight="1" x14ac:dyDescent="0.2">
      <c r="A270" s="28"/>
      <c r="B270" s="98"/>
      <c r="C270" s="94"/>
      <c r="D270" s="3" t="s">
        <v>101</v>
      </c>
      <c r="E270" s="4" t="s">
        <v>231</v>
      </c>
      <c r="F270" s="5"/>
      <c r="G270" s="6"/>
      <c r="H270" s="62"/>
      <c r="I270" s="18"/>
      <c r="J270" s="63"/>
      <c r="K270" s="63"/>
    </row>
    <row r="271" spans="1:11" ht="25.5" hidden="1" x14ac:dyDescent="0.2">
      <c r="A271" s="28">
        <v>210</v>
      </c>
      <c r="B271" s="98"/>
      <c r="C271" s="98"/>
      <c r="D271" s="3" t="s">
        <v>107</v>
      </c>
      <c r="E271" s="4" t="s">
        <v>401</v>
      </c>
      <c r="F271" s="5"/>
      <c r="G271" s="6"/>
      <c r="H271" s="62"/>
      <c r="I271" s="18"/>
      <c r="J271" s="63"/>
      <c r="K271" s="63"/>
    </row>
    <row r="272" spans="1:11" ht="51" x14ac:dyDescent="0.2">
      <c r="A272" s="28"/>
      <c r="B272" s="98"/>
      <c r="C272" s="98"/>
      <c r="D272" s="3" t="s">
        <v>103</v>
      </c>
      <c r="E272" s="4" t="s">
        <v>232</v>
      </c>
      <c r="F272" s="5">
        <v>600</v>
      </c>
      <c r="G272" s="6"/>
      <c r="H272" s="62"/>
      <c r="I272" s="18"/>
      <c r="J272" s="63"/>
      <c r="K272" s="63"/>
    </row>
    <row r="273" spans="1:11" ht="25.5" x14ac:dyDescent="0.2">
      <c r="A273" s="28">
        <v>211</v>
      </c>
      <c r="B273" s="98"/>
      <c r="C273" s="95"/>
      <c r="D273" s="40" t="s">
        <v>512</v>
      </c>
      <c r="E273" s="44" t="s">
        <v>513</v>
      </c>
      <c r="F273" s="41">
        <v>3000</v>
      </c>
      <c r="G273" s="42">
        <v>0</v>
      </c>
      <c r="H273" s="62"/>
      <c r="I273" s="18"/>
      <c r="J273" s="63"/>
      <c r="K273" s="63"/>
    </row>
    <row r="274" spans="1:11" x14ac:dyDescent="0.2">
      <c r="A274" s="28">
        <v>212</v>
      </c>
      <c r="B274" s="98"/>
      <c r="C274" s="90" t="s">
        <v>0</v>
      </c>
      <c r="D274" s="91"/>
      <c r="E274" s="92"/>
      <c r="F274" s="35">
        <f>SUM(F267:F273)</f>
        <v>530132</v>
      </c>
      <c r="G274" s="35">
        <f>SUM(G267:G273)</f>
        <v>405121</v>
      </c>
      <c r="H274" s="61"/>
      <c r="I274" s="18"/>
      <c r="J274" s="63"/>
      <c r="K274" s="63"/>
    </row>
    <row r="275" spans="1:11" ht="36.75" customHeight="1" x14ac:dyDescent="0.2">
      <c r="A275" s="28">
        <v>213</v>
      </c>
      <c r="B275" s="98"/>
      <c r="C275" s="93" t="s">
        <v>19</v>
      </c>
      <c r="D275" s="3" t="s">
        <v>104</v>
      </c>
      <c r="E275" s="10" t="s">
        <v>105</v>
      </c>
      <c r="F275" s="5">
        <v>88701</v>
      </c>
      <c r="G275" s="6">
        <v>87000</v>
      </c>
      <c r="H275" s="62"/>
      <c r="I275" s="18"/>
      <c r="J275" s="63"/>
      <c r="K275" s="63"/>
    </row>
    <row r="276" spans="1:11" ht="45.75" customHeight="1" x14ac:dyDescent="0.2">
      <c r="A276" s="28">
        <v>214</v>
      </c>
      <c r="B276" s="98"/>
      <c r="C276" s="98"/>
      <c r="D276" s="3" t="s">
        <v>102</v>
      </c>
      <c r="E276" s="4" t="s">
        <v>233</v>
      </c>
      <c r="F276" s="5">
        <v>440538</v>
      </c>
      <c r="G276" s="6">
        <v>351616</v>
      </c>
      <c r="H276" s="62"/>
      <c r="I276" s="18"/>
      <c r="J276" s="63"/>
      <c r="K276" s="63"/>
    </row>
    <row r="277" spans="1:11" ht="25.5" x14ac:dyDescent="0.2">
      <c r="A277" s="28">
        <v>215</v>
      </c>
      <c r="B277" s="98"/>
      <c r="C277" s="98"/>
      <c r="D277" s="3" t="s">
        <v>106</v>
      </c>
      <c r="E277" s="10" t="s">
        <v>262</v>
      </c>
      <c r="F277" s="5">
        <v>13000</v>
      </c>
      <c r="G277" s="6"/>
      <c r="H277" s="62"/>
      <c r="I277" s="18"/>
      <c r="J277" s="63"/>
      <c r="K277" s="63"/>
    </row>
    <row r="278" spans="1:11" ht="51" x14ac:dyDescent="0.2">
      <c r="A278" s="28">
        <v>216</v>
      </c>
      <c r="B278" s="98"/>
      <c r="C278" s="98"/>
      <c r="D278" s="3" t="s">
        <v>103</v>
      </c>
      <c r="E278" s="4" t="s">
        <v>261</v>
      </c>
      <c r="F278" s="5">
        <v>600</v>
      </c>
      <c r="G278" s="6"/>
      <c r="H278" s="62"/>
      <c r="I278" s="18"/>
      <c r="J278" s="63"/>
      <c r="K278" s="63"/>
    </row>
    <row r="279" spans="1:11" ht="25.5" x14ac:dyDescent="0.2">
      <c r="A279" s="28"/>
      <c r="B279" s="98"/>
      <c r="C279" s="98"/>
      <c r="D279" s="3" t="s">
        <v>107</v>
      </c>
      <c r="E279" s="4" t="s">
        <v>108</v>
      </c>
      <c r="F279" s="5">
        <v>5000</v>
      </c>
      <c r="G279" s="6"/>
      <c r="H279" s="62"/>
      <c r="I279" s="18"/>
      <c r="J279" s="63"/>
      <c r="K279" s="63"/>
    </row>
    <row r="280" spans="1:11" ht="25.5" x14ac:dyDescent="0.2">
      <c r="A280" s="28">
        <v>217</v>
      </c>
      <c r="B280" s="98"/>
      <c r="C280" s="95"/>
      <c r="D280" s="40" t="s">
        <v>512</v>
      </c>
      <c r="E280" s="44" t="s">
        <v>513</v>
      </c>
      <c r="F280" s="41">
        <v>8000</v>
      </c>
      <c r="G280" s="42"/>
      <c r="H280" s="62"/>
      <c r="I280" s="18"/>
      <c r="J280" s="63"/>
      <c r="K280" s="63"/>
    </row>
    <row r="281" spans="1:11" x14ac:dyDescent="0.2">
      <c r="A281" s="28">
        <v>218</v>
      </c>
      <c r="B281" s="98"/>
      <c r="C281" s="90" t="s">
        <v>0</v>
      </c>
      <c r="D281" s="91"/>
      <c r="E281" s="92"/>
      <c r="F281" s="34">
        <f>SUM(F275:F280)</f>
        <v>555839</v>
      </c>
      <c r="G281" s="35">
        <f>SUM(G275:G280)</f>
        <v>438616</v>
      </c>
      <c r="H281" s="61"/>
      <c r="I281" s="18"/>
      <c r="J281" s="63"/>
      <c r="K281" s="63"/>
    </row>
    <row r="282" spans="1:11" ht="57.75" customHeight="1" x14ac:dyDescent="0.2">
      <c r="A282" s="28">
        <v>219</v>
      </c>
      <c r="B282" s="98"/>
      <c r="C282" s="93" t="s">
        <v>20</v>
      </c>
      <c r="D282" s="3" t="s">
        <v>109</v>
      </c>
      <c r="E282" s="4" t="s">
        <v>234</v>
      </c>
      <c r="F282" s="5">
        <v>810328</v>
      </c>
      <c r="G282" s="6">
        <v>652131</v>
      </c>
      <c r="H282" s="62"/>
      <c r="I282" s="18"/>
      <c r="J282" s="63"/>
      <c r="K282" s="63"/>
    </row>
    <row r="283" spans="1:11" ht="25.5" x14ac:dyDescent="0.2">
      <c r="A283" s="28"/>
      <c r="B283" s="98"/>
      <c r="C283" s="94"/>
      <c r="D283" s="3" t="s">
        <v>107</v>
      </c>
      <c r="E283" s="4" t="s">
        <v>108</v>
      </c>
      <c r="F283" s="5">
        <v>23000</v>
      </c>
      <c r="G283" s="6"/>
      <c r="H283" s="62"/>
      <c r="I283" s="18"/>
      <c r="J283" s="63"/>
      <c r="K283" s="63"/>
    </row>
    <row r="284" spans="1:11" ht="29.25" customHeight="1" x14ac:dyDescent="0.2">
      <c r="A284" s="28">
        <v>220</v>
      </c>
      <c r="B284" s="98"/>
      <c r="C284" s="98"/>
      <c r="D284" s="3" t="s">
        <v>106</v>
      </c>
      <c r="E284" s="10" t="s">
        <v>496</v>
      </c>
      <c r="F284" s="5">
        <v>9000</v>
      </c>
      <c r="G284" s="6"/>
      <c r="H284" s="62"/>
      <c r="I284" s="18"/>
      <c r="J284" s="63"/>
      <c r="K284" s="63"/>
    </row>
    <row r="285" spans="1:11" ht="51" x14ac:dyDescent="0.2">
      <c r="A285" s="28">
        <v>221</v>
      </c>
      <c r="B285" s="98"/>
      <c r="C285" s="98"/>
      <c r="D285" s="3" t="s">
        <v>101</v>
      </c>
      <c r="E285" s="4" t="s">
        <v>231</v>
      </c>
      <c r="F285" s="5">
        <v>500</v>
      </c>
      <c r="G285" s="6"/>
      <c r="H285" s="62"/>
      <c r="I285" s="18"/>
      <c r="J285" s="63"/>
      <c r="K285" s="63"/>
    </row>
    <row r="286" spans="1:11" ht="51" x14ac:dyDescent="0.2">
      <c r="A286" s="28">
        <v>222</v>
      </c>
      <c r="B286" s="98"/>
      <c r="C286" s="98"/>
      <c r="D286" s="3" t="s">
        <v>103</v>
      </c>
      <c r="E286" s="4" t="s">
        <v>261</v>
      </c>
      <c r="F286" s="5">
        <v>600</v>
      </c>
      <c r="G286" s="6"/>
      <c r="H286" s="62"/>
      <c r="I286" s="18"/>
      <c r="J286" s="63"/>
      <c r="K286" s="63"/>
    </row>
    <row r="287" spans="1:11" ht="32.25" customHeight="1" x14ac:dyDescent="0.2">
      <c r="A287" s="28">
        <v>223</v>
      </c>
      <c r="B287" s="98"/>
      <c r="C287" s="98"/>
      <c r="D287" s="40" t="s">
        <v>512</v>
      </c>
      <c r="E287" s="44" t="s">
        <v>513</v>
      </c>
      <c r="F287" s="41">
        <v>9000</v>
      </c>
      <c r="G287" s="42">
        <v>0</v>
      </c>
      <c r="H287" s="62"/>
      <c r="I287" s="18"/>
      <c r="J287" s="63"/>
      <c r="K287" s="63"/>
    </row>
    <row r="288" spans="1:11" ht="51" x14ac:dyDescent="0.2">
      <c r="A288" s="28">
        <v>224</v>
      </c>
      <c r="B288" s="98"/>
      <c r="C288" s="95"/>
      <c r="D288" s="3" t="s">
        <v>110</v>
      </c>
      <c r="E288" s="4" t="s">
        <v>235</v>
      </c>
      <c r="F288" s="5">
        <v>1000</v>
      </c>
      <c r="G288" s="6"/>
      <c r="H288" s="62"/>
      <c r="I288" s="18"/>
      <c r="J288" s="63"/>
      <c r="K288" s="63"/>
    </row>
    <row r="289" spans="1:11" x14ac:dyDescent="0.2">
      <c r="A289" s="28">
        <v>225</v>
      </c>
      <c r="B289" s="98"/>
      <c r="C289" s="90" t="s">
        <v>0</v>
      </c>
      <c r="D289" s="91"/>
      <c r="E289" s="92"/>
      <c r="F289" s="35">
        <f>SUM(F282:F288)</f>
        <v>853428</v>
      </c>
      <c r="G289" s="35">
        <f>SUM(G282:G288)</f>
        <v>652131</v>
      </c>
      <c r="H289" s="61"/>
      <c r="I289" s="18"/>
      <c r="J289" s="63"/>
      <c r="K289" s="63"/>
    </row>
    <row r="290" spans="1:11" ht="36" customHeight="1" x14ac:dyDescent="0.2">
      <c r="A290" s="28">
        <v>226</v>
      </c>
      <c r="B290" s="98"/>
      <c r="C290" s="93" t="s">
        <v>236</v>
      </c>
      <c r="D290" s="3" t="s">
        <v>104</v>
      </c>
      <c r="E290" s="10" t="s">
        <v>105</v>
      </c>
      <c r="F290" s="5">
        <v>27813</v>
      </c>
      <c r="G290" s="6">
        <v>25112</v>
      </c>
      <c r="H290" s="62"/>
      <c r="I290" s="18"/>
      <c r="J290" s="63"/>
      <c r="K290" s="63"/>
    </row>
    <row r="291" spans="1:11" ht="38.25" x14ac:dyDescent="0.2">
      <c r="A291" s="28">
        <v>227</v>
      </c>
      <c r="B291" s="98"/>
      <c r="C291" s="109"/>
      <c r="D291" s="3" t="s">
        <v>102</v>
      </c>
      <c r="E291" s="4" t="s">
        <v>233</v>
      </c>
      <c r="F291" s="5">
        <v>486192</v>
      </c>
      <c r="G291" s="6">
        <v>408068</v>
      </c>
      <c r="H291" s="62"/>
      <c r="I291" s="18"/>
      <c r="J291" s="63"/>
      <c r="K291" s="63"/>
    </row>
    <row r="292" spans="1:11" ht="25.5" x14ac:dyDescent="0.2">
      <c r="A292" s="28"/>
      <c r="B292" s="98"/>
      <c r="C292" s="109"/>
      <c r="D292" s="3" t="s">
        <v>107</v>
      </c>
      <c r="E292" s="4" t="s">
        <v>108</v>
      </c>
      <c r="F292" s="5">
        <v>1700</v>
      </c>
      <c r="G292" s="6"/>
      <c r="H292" s="62"/>
      <c r="I292" s="18"/>
      <c r="J292" s="63"/>
      <c r="K292" s="63"/>
    </row>
    <row r="293" spans="1:11" ht="25.5" x14ac:dyDescent="0.2">
      <c r="A293" s="28">
        <v>228</v>
      </c>
      <c r="B293" s="98"/>
      <c r="C293" s="109"/>
      <c r="D293" s="3" t="s">
        <v>106</v>
      </c>
      <c r="E293" s="10" t="s">
        <v>496</v>
      </c>
      <c r="F293" s="5">
        <v>19000</v>
      </c>
      <c r="G293" s="6"/>
      <c r="H293" s="62"/>
      <c r="I293" s="18"/>
      <c r="J293" s="63"/>
      <c r="K293" s="63"/>
    </row>
    <row r="294" spans="1:11" ht="76.5" x14ac:dyDescent="0.2">
      <c r="A294" s="28"/>
      <c r="B294" s="98"/>
      <c r="C294" s="109"/>
      <c r="D294" s="3" t="s">
        <v>111</v>
      </c>
      <c r="E294" s="4" t="s">
        <v>237</v>
      </c>
      <c r="F294" s="5">
        <v>600</v>
      </c>
      <c r="G294" s="6"/>
      <c r="H294" s="62"/>
      <c r="I294" s="18"/>
      <c r="J294" s="63"/>
      <c r="K294" s="63"/>
    </row>
    <row r="295" spans="1:11" ht="25.5" x14ac:dyDescent="0.2">
      <c r="A295" s="28"/>
      <c r="B295" s="98"/>
      <c r="C295" s="109"/>
      <c r="D295" s="40" t="s">
        <v>512</v>
      </c>
      <c r="E295" s="44" t="s">
        <v>513</v>
      </c>
      <c r="F295" s="41">
        <v>8000</v>
      </c>
      <c r="G295" s="42"/>
      <c r="H295" s="62"/>
      <c r="I295" s="18"/>
      <c r="J295" s="63"/>
      <c r="K295" s="63"/>
    </row>
    <row r="296" spans="1:11" ht="51" x14ac:dyDescent="0.2">
      <c r="A296" s="28">
        <v>230</v>
      </c>
      <c r="B296" s="98"/>
      <c r="C296" s="96"/>
      <c r="D296" s="3" t="s">
        <v>110</v>
      </c>
      <c r="E296" s="4" t="s">
        <v>364</v>
      </c>
      <c r="F296" s="5">
        <v>10000</v>
      </c>
      <c r="G296" s="6"/>
      <c r="H296" s="62"/>
      <c r="I296" s="18"/>
      <c r="J296" s="63"/>
      <c r="K296" s="63"/>
    </row>
    <row r="297" spans="1:11" x14ac:dyDescent="0.2">
      <c r="A297" s="28">
        <v>231</v>
      </c>
      <c r="B297" s="98"/>
      <c r="C297" s="128" t="s">
        <v>0</v>
      </c>
      <c r="D297" s="129"/>
      <c r="E297" s="130"/>
      <c r="F297" s="68">
        <f>SUM(F290:F296)</f>
        <v>553305</v>
      </c>
      <c r="G297" s="68">
        <f>SUM(G290:G296)</f>
        <v>433180</v>
      </c>
      <c r="H297" s="61"/>
      <c r="I297" s="18"/>
      <c r="J297" s="63"/>
      <c r="K297" s="63"/>
    </row>
    <row r="298" spans="1:11" ht="33" customHeight="1" x14ac:dyDescent="0.2">
      <c r="A298" s="28">
        <v>232</v>
      </c>
      <c r="B298" s="98"/>
      <c r="C298" s="93" t="s">
        <v>238</v>
      </c>
      <c r="D298" s="3" t="s">
        <v>104</v>
      </c>
      <c r="E298" s="10" t="s">
        <v>105</v>
      </c>
      <c r="F298" s="5">
        <v>64299</v>
      </c>
      <c r="G298" s="6">
        <v>39278</v>
      </c>
      <c r="H298" s="62"/>
      <c r="I298" s="18"/>
      <c r="J298" s="63"/>
      <c r="K298" s="63"/>
    </row>
    <row r="299" spans="1:11" ht="44.25" customHeight="1" x14ac:dyDescent="0.2">
      <c r="A299" s="28"/>
      <c r="B299" s="98"/>
      <c r="C299" s="94"/>
      <c r="D299" s="3" t="s">
        <v>102</v>
      </c>
      <c r="E299" s="4" t="s">
        <v>233</v>
      </c>
      <c r="F299" s="5">
        <v>414910</v>
      </c>
      <c r="G299" s="6">
        <v>332835</v>
      </c>
      <c r="H299" s="62"/>
      <c r="I299" s="18"/>
      <c r="J299" s="63"/>
      <c r="K299" s="63"/>
    </row>
    <row r="300" spans="1:11" ht="59.25" hidden="1" customHeight="1" x14ac:dyDescent="0.2">
      <c r="A300" s="28"/>
      <c r="B300" s="98"/>
      <c r="C300" s="94"/>
      <c r="D300" s="3" t="s">
        <v>110</v>
      </c>
      <c r="E300" s="4" t="s">
        <v>364</v>
      </c>
      <c r="F300" s="5"/>
      <c r="G300" s="6"/>
      <c r="H300" s="62"/>
      <c r="I300" s="18"/>
      <c r="J300" s="63"/>
      <c r="K300" s="63"/>
    </row>
    <row r="301" spans="1:11" ht="25.5" hidden="1" x14ac:dyDescent="0.2">
      <c r="A301" s="28">
        <v>233</v>
      </c>
      <c r="B301" s="98"/>
      <c r="C301" s="94"/>
      <c r="D301" s="3" t="s">
        <v>107</v>
      </c>
      <c r="E301" s="4" t="s">
        <v>108</v>
      </c>
      <c r="F301" s="5"/>
      <c r="G301" s="6"/>
      <c r="H301" s="62"/>
      <c r="I301" s="18"/>
      <c r="J301" s="63"/>
      <c r="K301" s="63"/>
    </row>
    <row r="302" spans="1:11" ht="25.5" x14ac:dyDescent="0.2">
      <c r="A302" s="28">
        <v>234</v>
      </c>
      <c r="B302" s="98"/>
      <c r="C302" s="94"/>
      <c r="D302" s="3" t="s">
        <v>106</v>
      </c>
      <c r="E302" s="10" t="s">
        <v>496</v>
      </c>
      <c r="F302" s="5">
        <v>15000</v>
      </c>
      <c r="G302" s="6"/>
      <c r="H302" s="62"/>
      <c r="I302" s="18"/>
      <c r="J302" s="63"/>
      <c r="K302" s="63"/>
    </row>
    <row r="303" spans="1:11" ht="51" x14ac:dyDescent="0.2">
      <c r="A303" s="28"/>
      <c r="B303" s="98"/>
      <c r="C303" s="94"/>
      <c r="D303" s="3" t="s">
        <v>103</v>
      </c>
      <c r="E303" s="4" t="s">
        <v>261</v>
      </c>
      <c r="F303" s="5">
        <v>600</v>
      </c>
      <c r="G303" s="6"/>
      <c r="H303" s="62"/>
      <c r="I303" s="18"/>
      <c r="J303" s="63"/>
      <c r="K303" s="63"/>
    </row>
    <row r="304" spans="1:11" ht="25.5" x14ac:dyDescent="0.2">
      <c r="A304" s="28"/>
      <c r="B304" s="98"/>
      <c r="C304" s="94"/>
      <c r="D304" s="40" t="s">
        <v>512</v>
      </c>
      <c r="E304" s="44" t="s">
        <v>513</v>
      </c>
      <c r="F304" s="41">
        <v>10000</v>
      </c>
      <c r="G304" s="42">
        <v>0</v>
      </c>
      <c r="H304" s="62"/>
      <c r="I304" s="18"/>
      <c r="J304" s="63"/>
      <c r="K304" s="63"/>
    </row>
    <row r="305" spans="1:11" ht="76.5" x14ac:dyDescent="0.2">
      <c r="A305" s="28">
        <v>235</v>
      </c>
      <c r="B305" s="98"/>
      <c r="C305" s="98"/>
      <c r="D305" s="3" t="s">
        <v>110</v>
      </c>
      <c r="E305" s="4" t="s">
        <v>611</v>
      </c>
      <c r="F305" s="5">
        <v>3000</v>
      </c>
      <c r="G305" s="6"/>
      <c r="H305" s="62"/>
      <c r="I305" s="18"/>
      <c r="J305" s="63"/>
      <c r="K305" s="63"/>
    </row>
    <row r="306" spans="1:11" x14ac:dyDescent="0.2">
      <c r="A306" s="28">
        <v>236</v>
      </c>
      <c r="B306" s="98"/>
      <c r="C306" s="128" t="s">
        <v>0</v>
      </c>
      <c r="D306" s="129"/>
      <c r="E306" s="130"/>
      <c r="F306" s="68">
        <f>SUM(F298:F305)</f>
        <v>507809</v>
      </c>
      <c r="G306" s="68">
        <f>SUM(G298:G305)</f>
        <v>372113</v>
      </c>
      <c r="H306" s="61"/>
      <c r="I306" s="18"/>
      <c r="J306" s="63"/>
      <c r="K306" s="63"/>
    </row>
    <row r="307" spans="1:11" ht="47.25" customHeight="1" x14ac:dyDescent="0.2">
      <c r="A307" s="28">
        <v>237</v>
      </c>
      <c r="B307" s="98"/>
      <c r="C307" s="93" t="s">
        <v>21</v>
      </c>
      <c r="D307" s="3" t="s">
        <v>102</v>
      </c>
      <c r="E307" s="10" t="s">
        <v>233</v>
      </c>
      <c r="F307" s="5">
        <v>416600</v>
      </c>
      <c r="G307" s="6">
        <v>340000</v>
      </c>
      <c r="H307" s="62"/>
      <c r="I307" s="18"/>
      <c r="J307" s="63"/>
      <c r="K307" s="63"/>
    </row>
    <row r="308" spans="1:11" hidden="1" x14ac:dyDescent="0.2">
      <c r="A308" s="28"/>
      <c r="B308" s="98"/>
      <c r="C308" s="94"/>
      <c r="D308" s="3" t="s">
        <v>425</v>
      </c>
      <c r="E308" s="10" t="s">
        <v>426</v>
      </c>
      <c r="F308" s="5"/>
      <c r="G308" s="6"/>
      <c r="H308" s="62"/>
      <c r="I308" s="18"/>
      <c r="J308" s="63"/>
      <c r="K308" s="63"/>
    </row>
    <row r="309" spans="1:11" ht="33.75" customHeight="1" x14ac:dyDescent="0.2">
      <c r="A309" s="28">
        <v>238</v>
      </c>
      <c r="B309" s="98"/>
      <c r="C309" s="94"/>
      <c r="D309" s="3" t="s">
        <v>106</v>
      </c>
      <c r="E309" s="10" t="s">
        <v>496</v>
      </c>
      <c r="F309" s="5">
        <v>10000</v>
      </c>
      <c r="G309" s="6"/>
      <c r="H309" s="62"/>
      <c r="I309" s="18"/>
      <c r="J309" s="63"/>
      <c r="K309" s="63"/>
    </row>
    <row r="310" spans="1:11" ht="51" x14ac:dyDescent="0.2">
      <c r="A310" s="28">
        <v>239</v>
      </c>
      <c r="B310" s="98"/>
      <c r="C310" s="94"/>
      <c r="D310" s="3" t="s">
        <v>103</v>
      </c>
      <c r="E310" s="10" t="s">
        <v>232</v>
      </c>
      <c r="F310" s="5">
        <v>600</v>
      </c>
      <c r="G310" s="6"/>
      <c r="H310" s="62"/>
      <c r="I310" s="18"/>
      <c r="J310" s="63"/>
      <c r="K310" s="63"/>
    </row>
    <row r="311" spans="1:11" ht="25.5" x14ac:dyDescent="0.2">
      <c r="A311" s="28"/>
      <c r="B311" s="98"/>
      <c r="C311" s="94"/>
      <c r="D311" s="40" t="s">
        <v>512</v>
      </c>
      <c r="E311" s="44" t="s">
        <v>513</v>
      </c>
      <c r="F311" s="41">
        <v>13000</v>
      </c>
      <c r="G311" s="42">
        <v>0</v>
      </c>
      <c r="H311" s="62"/>
      <c r="I311" s="18"/>
      <c r="J311" s="63"/>
      <c r="K311" s="63"/>
    </row>
    <row r="312" spans="1:11" ht="51" x14ac:dyDescent="0.2">
      <c r="A312" s="28">
        <v>240</v>
      </c>
      <c r="B312" s="98"/>
      <c r="C312" s="94"/>
      <c r="D312" s="3" t="s">
        <v>110</v>
      </c>
      <c r="E312" s="4" t="s">
        <v>235</v>
      </c>
      <c r="F312" s="5">
        <v>10000</v>
      </c>
      <c r="G312" s="6"/>
      <c r="H312" s="62"/>
      <c r="I312" s="18"/>
      <c r="J312" s="63"/>
      <c r="K312" s="63"/>
    </row>
    <row r="313" spans="1:11" ht="25.5" x14ac:dyDescent="0.2">
      <c r="A313" s="28">
        <v>241</v>
      </c>
      <c r="B313" s="98"/>
      <c r="C313" s="95"/>
      <c r="D313" s="3" t="s">
        <v>107</v>
      </c>
      <c r="E313" s="4" t="s">
        <v>108</v>
      </c>
      <c r="F313" s="5"/>
      <c r="G313" s="6"/>
      <c r="H313" s="62"/>
      <c r="I313" s="18"/>
      <c r="J313" s="63"/>
      <c r="K313" s="63"/>
    </row>
    <row r="314" spans="1:11" x14ac:dyDescent="0.2">
      <c r="A314" s="28">
        <v>242</v>
      </c>
      <c r="B314" s="98"/>
      <c r="C314" s="128" t="s">
        <v>0</v>
      </c>
      <c r="D314" s="129"/>
      <c r="E314" s="130"/>
      <c r="F314" s="68">
        <f>SUM(F307:F313)</f>
        <v>450200</v>
      </c>
      <c r="G314" s="68">
        <f>SUM(G307:G313)</f>
        <v>340000</v>
      </c>
      <c r="H314" s="61"/>
      <c r="I314" s="18"/>
      <c r="J314" s="63"/>
      <c r="K314" s="63"/>
    </row>
    <row r="315" spans="1:11" ht="38.25" x14ac:dyDescent="0.2">
      <c r="A315" s="28">
        <v>243</v>
      </c>
      <c r="B315" s="98"/>
      <c r="C315" s="93" t="s">
        <v>22</v>
      </c>
      <c r="D315" s="40" t="s">
        <v>102</v>
      </c>
      <c r="E315" s="39" t="s">
        <v>642</v>
      </c>
      <c r="F315" s="5">
        <v>89563</v>
      </c>
      <c r="G315" s="6">
        <v>82648</v>
      </c>
      <c r="H315" s="62"/>
      <c r="I315" s="18"/>
      <c r="J315" s="63"/>
      <c r="K315" s="63"/>
    </row>
    <row r="316" spans="1:11" ht="25.5" x14ac:dyDescent="0.2">
      <c r="A316" s="28">
        <v>244</v>
      </c>
      <c r="B316" s="98"/>
      <c r="C316" s="98"/>
      <c r="D316" s="40" t="s">
        <v>512</v>
      </c>
      <c r="E316" s="44" t="s">
        <v>513</v>
      </c>
      <c r="F316" s="41">
        <v>2500</v>
      </c>
      <c r="G316" s="42"/>
      <c r="H316" s="62"/>
      <c r="I316" s="18"/>
      <c r="J316" s="63"/>
      <c r="K316" s="63"/>
    </row>
    <row r="317" spans="1:11" ht="51" hidden="1" x14ac:dyDescent="0.2">
      <c r="A317" s="28">
        <v>245</v>
      </c>
      <c r="B317" s="98"/>
      <c r="C317" s="98"/>
      <c r="D317" s="3" t="s">
        <v>103</v>
      </c>
      <c r="E317" s="4" t="s">
        <v>261</v>
      </c>
      <c r="F317" s="5">
        <v>0</v>
      </c>
      <c r="G317" s="6"/>
      <c r="H317" s="62"/>
      <c r="I317" s="18"/>
      <c r="J317" s="63"/>
      <c r="K317" s="63"/>
    </row>
    <row r="318" spans="1:11" ht="57.75" hidden="1" customHeight="1" x14ac:dyDescent="0.2">
      <c r="A318" s="28">
        <v>246</v>
      </c>
      <c r="B318" s="98"/>
      <c r="C318" s="95"/>
      <c r="D318" s="40" t="s">
        <v>104</v>
      </c>
      <c r="E318" s="39" t="s">
        <v>363</v>
      </c>
      <c r="F318" s="41"/>
      <c r="G318" s="42"/>
      <c r="H318" s="62"/>
      <c r="I318" s="18"/>
      <c r="J318" s="63"/>
      <c r="K318" s="63"/>
    </row>
    <row r="319" spans="1:11" x14ac:dyDescent="0.2">
      <c r="A319" s="28">
        <v>247</v>
      </c>
      <c r="B319" s="98"/>
      <c r="C319" s="128" t="s">
        <v>0</v>
      </c>
      <c r="D319" s="129"/>
      <c r="E319" s="130"/>
      <c r="F319" s="68">
        <f>SUM(F315:F318)</f>
        <v>92063</v>
      </c>
      <c r="G319" s="68">
        <f>SUM(G315:G318)</f>
        <v>82648</v>
      </c>
      <c r="H319" s="61"/>
      <c r="I319" s="18"/>
      <c r="J319" s="63"/>
      <c r="K319" s="63"/>
    </row>
    <row r="320" spans="1:11" ht="38.25" hidden="1" x14ac:dyDescent="0.2">
      <c r="A320" s="28">
        <v>248</v>
      </c>
      <c r="B320" s="98"/>
      <c r="C320" s="43" t="s">
        <v>22</v>
      </c>
      <c r="D320" s="40" t="s">
        <v>102</v>
      </c>
      <c r="E320" s="39" t="s">
        <v>233</v>
      </c>
      <c r="F320" s="45"/>
      <c r="G320" s="46"/>
      <c r="H320" s="61"/>
      <c r="I320" s="18"/>
      <c r="J320" s="63"/>
      <c r="K320" s="63"/>
    </row>
    <row r="321" spans="1:11" ht="51" hidden="1" x14ac:dyDescent="0.2">
      <c r="A321" s="28">
        <v>249</v>
      </c>
      <c r="B321" s="98"/>
      <c r="C321" s="93" t="s">
        <v>23</v>
      </c>
      <c r="D321" s="3" t="s">
        <v>109</v>
      </c>
      <c r="E321" s="4" t="s">
        <v>234</v>
      </c>
      <c r="F321" s="5"/>
      <c r="G321" s="6"/>
      <c r="H321" s="62"/>
      <c r="I321" s="18"/>
      <c r="J321" s="63"/>
      <c r="K321" s="63"/>
    </row>
    <row r="322" spans="1:11" ht="25.5" hidden="1" x14ac:dyDescent="0.2">
      <c r="A322" s="28"/>
      <c r="B322" s="98"/>
      <c r="C322" s="94"/>
      <c r="D322" s="3" t="s">
        <v>106</v>
      </c>
      <c r="E322" s="10" t="s">
        <v>262</v>
      </c>
      <c r="F322" s="5"/>
      <c r="G322" s="6"/>
      <c r="H322" s="62"/>
      <c r="I322" s="18"/>
      <c r="J322" s="63"/>
      <c r="K322" s="63"/>
    </row>
    <row r="323" spans="1:11" ht="51" hidden="1" x14ac:dyDescent="0.2">
      <c r="A323" s="28">
        <v>250</v>
      </c>
      <c r="B323" s="98"/>
      <c r="C323" s="94"/>
      <c r="D323" s="3" t="s">
        <v>103</v>
      </c>
      <c r="E323" s="4" t="s">
        <v>261</v>
      </c>
      <c r="F323" s="5"/>
      <c r="G323" s="6"/>
      <c r="H323" s="62"/>
      <c r="I323" s="18"/>
      <c r="J323" s="63"/>
      <c r="K323" s="63"/>
    </row>
    <row r="324" spans="1:11" ht="96" hidden="1" customHeight="1" x14ac:dyDescent="0.2">
      <c r="A324" s="28">
        <v>251</v>
      </c>
      <c r="B324" s="98"/>
      <c r="C324" s="94"/>
      <c r="D324" s="3" t="s">
        <v>111</v>
      </c>
      <c r="E324" s="4" t="s">
        <v>237</v>
      </c>
      <c r="F324" s="11"/>
      <c r="G324" s="12"/>
      <c r="H324" s="62"/>
      <c r="I324" s="18"/>
      <c r="J324" s="63"/>
      <c r="K324" s="63"/>
    </row>
    <row r="325" spans="1:11" ht="77.25" hidden="1" customHeight="1" x14ac:dyDescent="0.2">
      <c r="A325" s="28"/>
      <c r="B325" s="98"/>
      <c r="C325" s="98"/>
      <c r="D325" s="3" t="s">
        <v>110</v>
      </c>
      <c r="E325" s="4" t="s">
        <v>334</v>
      </c>
      <c r="F325" s="5"/>
      <c r="G325" s="6"/>
      <c r="H325" s="62"/>
      <c r="I325" s="18"/>
      <c r="J325" s="63"/>
      <c r="K325" s="63"/>
    </row>
    <row r="326" spans="1:11" ht="54.75" hidden="1" customHeight="1" x14ac:dyDescent="0.2">
      <c r="A326" s="28">
        <v>252</v>
      </c>
      <c r="B326" s="98"/>
      <c r="C326" s="95"/>
      <c r="D326" s="40" t="s">
        <v>104</v>
      </c>
      <c r="E326" s="39" t="s">
        <v>363</v>
      </c>
      <c r="F326" s="41"/>
      <c r="G326" s="42"/>
      <c r="H326" s="62"/>
      <c r="I326" s="18"/>
      <c r="J326" s="63"/>
      <c r="K326" s="63"/>
    </row>
    <row r="327" spans="1:11" hidden="1" x14ac:dyDescent="0.2">
      <c r="A327" s="28">
        <v>253</v>
      </c>
      <c r="B327" s="98"/>
      <c r="C327" s="137" t="s">
        <v>0</v>
      </c>
      <c r="D327" s="138"/>
      <c r="E327" s="139"/>
      <c r="F327" s="36">
        <f>SUM(F321:F326)</f>
        <v>0</v>
      </c>
      <c r="G327" s="36">
        <f>SUM(G321:G326)</f>
        <v>0</v>
      </c>
      <c r="H327" s="61"/>
      <c r="I327" s="18"/>
      <c r="J327" s="63"/>
      <c r="K327" s="63"/>
    </row>
    <row r="328" spans="1:11" ht="51" hidden="1" x14ac:dyDescent="0.2">
      <c r="A328" s="28">
        <v>254</v>
      </c>
      <c r="B328" s="98"/>
      <c r="C328" s="93" t="s">
        <v>24</v>
      </c>
      <c r="D328" s="3" t="s">
        <v>109</v>
      </c>
      <c r="E328" s="4" t="s">
        <v>234</v>
      </c>
      <c r="F328" s="5"/>
      <c r="G328" s="6"/>
      <c r="H328" s="62"/>
      <c r="I328" s="18"/>
      <c r="J328" s="63"/>
      <c r="K328" s="63"/>
    </row>
    <row r="329" spans="1:11" ht="25.5" hidden="1" x14ac:dyDescent="0.2">
      <c r="A329" s="28"/>
      <c r="B329" s="98"/>
      <c r="C329" s="94"/>
      <c r="D329" s="3" t="s">
        <v>106</v>
      </c>
      <c r="E329" s="10" t="s">
        <v>262</v>
      </c>
      <c r="F329" s="5"/>
      <c r="G329" s="6"/>
      <c r="H329" s="62"/>
      <c r="I329" s="18"/>
      <c r="J329" s="63"/>
      <c r="K329" s="63"/>
    </row>
    <row r="330" spans="1:11" ht="51" hidden="1" x14ac:dyDescent="0.2">
      <c r="A330" s="28"/>
      <c r="B330" s="98"/>
      <c r="C330" s="94"/>
      <c r="D330" s="3" t="s">
        <v>103</v>
      </c>
      <c r="E330" s="4" t="s">
        <v>261</v>
      </c>
      <c r="F330" s="5"/>
      <c r="G330" s="6"/>
      <c r="H330" s="62"/>
      <c r="I330" s="18"/>
      <c r="J330" s="63"/>
      <c r="K330" s="63"/>
    </row>
    <row r="331" spans="1:11" ht="25.5" hidden="1" x14ac:dyDescent="0.2">
      <c r="A331" s="28">
        <v>255</v>
      </c>
      <c r="B331" s="98"/>
      <c r="C331" s="96"/>
      <c r="D331" s="40" t="s">
        <v>104</v>
      </c>
      <c r="E331" s="39" t="s">
        <v>363</v>
      </c>
      <c r="F331" s="41"/>
      <c r="G331" s="42"/>
      <c r="H331" s="62"/>
      <c r="I331" s="18"/>
      <c r="J331" s="63"/>
      <c r="K331" s="63"/>
    </row>
    <row r="332" spans="1:11" hidden="1" x14ac:dyDescent="0.2">
      <c r="A332" s="28">
        <v>256</v>
      </c>
      <c r="B332" s="98"/>
      <c r="C332" s="90" t="s">
        <v>0</v>
      </c>
      <c r="D332" s="91"/>
      <c r="E332" s="92"/>
      <c r="F332" s="35">
        <f>SUM(F328:F331)</f>
        <v>0</v>
      </c>
      <c r="G332" s="35">
        <f>SUM(G328:G331)</f>
        <v>0</v>
      </c>
      <c r="H332" s="61"/>
      <c r="I332" s="18"/>
      <c r="J332" s="63"/>
      <c r="K332" s="63"/>
    </row>
    <row r="333" spans="1:11" ht="51" hidden="1" x14ac:dyDescent="0.2">
      <c r="A333" s="28">
        <v>257</v>
      </c>
      <c r="B333" s="98"/>
      <c r="C333" s="93" t="s">
        <v>25</v>
      </c>
      <c r="D333" s="3" t="s">
        <v>109</v>
      </c>
      <c r="E333" s="4" t="s">
        <v>234</v>
      </c>
      <c r="F333" s="5"/>
      <c r="G333" s="6"/>
      <c r="H333" s="62"/>
      <c r="I333" s="18"/>
      <c r="J333" s="63"/>
      <c r="K333" s="63"/>
    </row>
    <row r="334" spans="1:11" ht="51" hidden="1" x14ac:dyDescent="0.2">
      <c r="A334" s="28">
        <v>258</v>
      </c>
      <c r="B334" s="98"/>
      <c r="C334" s="95"/>
      <c r="D334" s="3" t="s">
        <v>103</v>
      </c>
      <c r="E334" s="4" t="s">
        <v>232</v>
      </c>
      <c r="F334" s="5"/>
      <c r="G334" s="6">
        <v>0</v>
      </c>
      <c r="H334" s="62"/>
      <c r="I334" s="18"/>
      <c r="J334" s="63"/>
      <c r="K334" s="63"/>
    </row>
    <row r="335" spans="1:11" ht="12.75" hidden="1" customHeight="1" x14ac:dyDescent="0.2">
      <c r="A335" s="28">
        <v>259</v>
      </c>
      <c r="B335" s="98"/>
      <c r="C335" s="122" t="s">
        <v>0</v>
      </c>
      <c r="D335" s="123"/>
      <c r="E335" s="124"/>
      <c r="F335" s="12">
        <f>SUM(F333:F334)</f>
        <v>0</v>
      </c>
      <c r="G335" s="12">
        <f>SUM(G333:G334)</f>
        <v>0</v>
      </c>
      <c r="H335" s="62"/>
      <c r="I335" s="18"/>
      <c r="J335" s="63"/>
      <c r="K335" s="63"/>
    </row>
    <row r="336" spans="1:11" ht="32.25" customHeight="1" x14ac:dyDescent="0.2">
      <c r="A336" s="28">
        <v>260</v>
      </c>
      <c r="B336" s="98"/>
      <c r="C336" s="93" t="s">
        <v>402</v>
      </c>
      <c r="D336" s="3" t="s">
        <v>104</v>
      </c>
      <c r="E336" s="10" t="s">
        <v>105</v>
      </c>
      <c r="F336" s="5">
        <v>451370</v>
      </c>
      <c r="G336" s="6">
        <v>373064</v>
      </c>
      <c r="H336" s="62"/>
      <c r="I336" s="18"/>
      <c r="J336" s="63"/>
      <c r="K336" s="63"/>
    </row>
    <row r="337" spans="1:11" ht="30.75" customHeight="1" x14ac:dyDescent="0.2">
      <c r="A337" s="28"/>
      <c r="B337" s="98"/>
      <c r="C337" s="94"/>
      <c r="D337" s="40" t="s">
        <v>512</v>
      </c>
      <c r="E337" s="44" t="s">
        <v>513</v>
      </c>
      <c r="F337" s="41">
        <v>1000</v>
      </c>
      <c r="G337" s="42"/>
      <c r="H337" s="62"/>
      <c r="I337" s="18"/>
      <c r="J337" s="63"/>
      <c r="K337" s="63"/>
    </row>
    <row r="338" spans="1:11" ht="51" x14ac:dyDescent="0.2">
      <c r="A338" s="28">
        <v>261</v>
      </c>
      <c r="B338" s="98"/>
      <c r="C338" s="95"/>
      <c r="D338" s="3" t="s">
        <v>103</v>
      </c>
      <c r="E338" s="4" t="s">
        <v>261</v>
      </c>
      <c r="F338" s="5">
        <v>100</v>
      </c>
      <c r="G338" s="6"/>
      <c r="H338" s="62"/>
      <c r="I338" s="18"/>
      <c r="J338" s="63"/>
      <c r="K338" s="63"/>
    </row>
    <row r="339" spans="1:11" x14ac:dyDescent="0.2">
      <c r="A339" s="28">
        <v>262</v>
      </c>
      <c r="B339" s="98"/>
      <c r="C339" s="90" t="s">
        <v>0</v>
      </c>
      <c r="D339" s="91"/>
      <c r="E339" s="92"/>
      <c r="F339" s="35">
        <f>SUM(F336:F338)</f>
        <v>452470</v>
      </c>
      <c r="G339" s="35">
        <f>SUM(G336:G338)</f>
        <v>373064</v>
      </c>
      <c r="H339" s="61"/>
      <c r="I339" s="18"/>
      <c r="J339" s="63"/>
      <c r="K339" s="63"/>
    </row>
    <row r="340" spans="1:11" ht="30.75" customHeight="1" x14ac:dyDescent="0.2">
      <c r="A340" s="28">
        <v>263</v>
      </c>
      <c r="B340" s="98"/>
      <c r="C340" s="140" t="s">
        <v>497</v>
      </c>
      <c r="D340" s="40" t="s">
        <v>104</v>
      </c>
      <c r="E340" s="39" t="s">
        <v>363</v>
      </c>
      <c r="F340" s="5">
        <v>894902</v>
      </c>
      <c r="G340" s="6">
        <v>800489</v>
      </c>
      <c r="H340" s="61"/>
      <c r="I340" s="18"/>
      <c r="J340" s="63"/>
      <c r="K340" s="63"/>
    </row>
    <row r="341" spans="1:11" ht="30.75" customHeight="1" x14ac:dyDescent="0.2">
      <c r="A341" s="28"/>
      <c r="B341" s="98"/>
      <c r="C341" s="141"/>
      <c r="D341" s="40" t="s">
        <v>512</v>
      </c>
      <c r="E341" s="44" t="s">
        <v>513</v>
      </c>
      <c r="F341" s="41">
        <v>3000</v>
      </c>
      <c r="G341" s="42"/>
      <c r="H341" s="61"/>
      <c r="I341" s="18"/>
      <c r="J341" s="63"/>
      <c r="K341" s="63"/>
    </row>
    <row r="342" spans="1:11" ht="30" customHeight="1" x14ac:dyDescent="0.2">
      <c r="A342" s="28"/>
      <c r="B342" s="98"/>
      <c r="C342" s="142"/>
      <c r="D342" s="3" t="s">
        <v>107</v>
      </c>
      <c r="E342" s="4" t="s">
        <v>108</v>
      </c>
      <c r="F342" s="5">
        <v>20000</v>
      </c>
      <c r="G342" s="6"/>
      <c r="H342" s="61"/>
      <c r="I342" s="18"/>
      <c r="J342" s="63"/>
      <c r="K342" s="63"/>
    </row>
    <row r="343" spans="1:11" ht="16.5" customHeight="1" x14ac:dyDescent="0.2">
      <c r="A343" s="28"/>
      <c r="B343" s="98"/>
      <c r="C343" s="90" t="s">
        <v>0</v>
      </c>
      <c r="D343" s="91"/>
      <c r="E343" s="92"/>
      <c r="F343" s="35">
        <f>SUM(F340:F342)</f>
        <v>917902</v>
      </c>
      <c r="G343" s="35">
        <f>SUM(G340:G342)</f>
        <v>800489</v>
      </c>
      <c r="H343" s="61"/>
      <c r="I343" s="18"/>
      <c r="J343" s="63"/>
      <c r="K343" s="63"/>
    </row>
    <row r="344" spans="1:11" ht="38.25" x14ac:dyDescent="0.2">
      <c r="A344" s="28">
        <v>264</v>
      </c>
      <c r="B344" s="98"/>
      <c r="C344" s="93" t="s">
        <v>26</v>
      </c>
      <c r="D344" s="3" t="s">
        <v>112</v>
      </c>
      <c r="E344" s="10" t="s">
        <v>113</v>
      </c>
      <c r="F344" s="5">
        <v>847232</v>
      </c>
      <c r="G344" s="6">
        <v>831520</v>
      </c>
      <c r="H344" s="62"/>
      <c r="I344" s="18"/>
      <c r="J344" s="63"/>
      <c r="K344" s="63"/>
    </row>
    <row r="345" spans="1:11" ht="30" customHeight="1" x14ac:dyDescent="0.2">
      <c r="A345" s="28">
        <v>265</v>
      </c>
      <c r="B345" s="98"/>
      <c r="C345" s="94"/>
      <c r="D345" s="40" t="s">
        <v>512</v>
      </c>
      <c r="E345" s="44" t="s">
        <v>513</v>
      </c>
      <c r="F345" s="41">
        <v>14000</v>
      </c>
      <c r="G345" s="42"/>
      <c r="H345" s="62"/>
      <c r="I345" s="18"/>
      <c r="J345" s="63"/>
      <c r="K345" s="63"/>
    </row>
    <row r="346" spans="1:11" ht="123" hidden="1" customHeight="1" x14ac:dyDescent="0.2">
      <c r="A346" s="28">
        <v>266</v>
      </c>
      <c r="B346" s="98"/>
      <c r="C346" s="94"/>
      <c r="D346" s="3" t="s">
        <v>110</v>
      </c>
      <c r="E346" s="4" t="s">
        <v>326</v>
      </c>
      <c r="F346" s="5"/>
      <c r="G346" s="6"/>
      <c r="H346" s="62"/>
      <c r="I346" s="18"/>
      <c r="J346" s="63"/>
      <c r="K346" s="63"/>
    </row>
    <row r="347" spans="1:11" ht="51" x14ac:dyDescent="0.2">
      <c r="A347" s="28">
        <v>267</v>
      </c>
      <c r="B347" s="98"/>
      <c r="C347" s="95"/>
      <c r="D347" s="3" t="s">
        <v>101</v>
      </c>
      <c r="E347" s="4" t="s">
        <v>231</v>
      </c>
      <c r="F347" s="5">
        <v>200</v>
      </c>
      <c r="G347" s="6"/>
      <c r="H347" s="62"/>
      <c r="I347" s="18"/>
      <c r="J347" s="63"/>
      <c r="K347" s="63"/>
    </row>
    <row r="348" spans="1:11" x14ac:dyDescent="0.2">
      <c r="A348" s="28">
        <v>268</v>
      </c>
      <c r="B348" s="98"/>
      <c r="C348" s="90" t="s">
        <v>0</v>
      </c>
      <c r="D348" s="91"/>
      <c r="E348" s="92"/>
      <c r="F348" s="35">
        <f>SUM(F344:F347)</f>
        <v>861432</v>
      </c>
      <c r="G348" s="35">
        <f>SUM(G344:G347)</f>
        <v>831520</v>
      </c>
      <c r="H348" s="61"/>
      <c r="I348" s="18"/>
      <c r="J348" s="63"/>
      <c r="K348" s="63"/>
    </row>
    <row r="349" spans="1:11" ht="38.25" x14ac:dyDescent="0.2">
      <c r="A349" s="28">
        <v>269</v>
      </c>
      <c r="B349" s="98"/>
      <c r="C349" s="121" t="s">
        <v>27</v>
      </c>
      <c r="D349" s="3" t="s">
        <v>114</v>
      </c>
      <c r="E349" s="17" t="s">
        <v>643</v>
      </c>
      <c r="F349" s="5">
        <v>669830</v>
      </c>
      <c r="G349" s="6">
        <v>562590</v>
      </c>
      <c r="H349" s="62"/>
      <c r="I349" s="18"/>
      <c r="J349" s="63"/>
      <c r="K349" s="63"/>
    </row>
    <row r="350" spans="1:11" ht="33" customHeight="1" x14ac:dyDescent="0.2">
      <c r="A350" s="28">
        <v>270</v>
      </c>
      <c r="B350" s="98"/>
      <c r="C350" s="117"/>
      <c r="D350" s="3" t="s">
        <v>265</v>
      </c>
      <c r="E350" s="17" t="s">
        <v>365</v>
      </c>
      <c r="F350" s="5">
        <v>9000</v>
      </c>
      <c r="G350" s="6"/>
      <c r="H350" s="62"/>
      <c r="I350" s="18"/>
      <c r="J350" s="63"/>
      <c r="K350" s="63"/>
    </row>
    <row r="351" spans="1:11" ht="51" x14ac:dyDescent="0.2">
      <c r="A351" s="28">
        <v>271</v>
      </c>
      <c r="B351" s="98"/>
      <c r="C351" s="117"/>
      <c r="D351" s="3" t="s">
        <v>110</v>
      </c>
      <c r="E351" s="73" t="s">
        <v>235</v>
      </c>
      <c r="F351" s="5">
        <v>60000</v>
      </c>
      <c r="G351" s="6"/>
      <c r="H351" s="62"/>
      <c r="I351" s="18"/>
      <c r="J351" s="63"/>
      <c r="K351" s="63"/>
    </row>
    <row r="352" spans="1:11" ht="25.5" x14ac:dyDescent="0.2">
      <c r="A352" s="28"/>
      <c r="B352" s="98"/>
      <c r="C352" s="117"/>
      <c r="D352" s="40" t="s">
        <v>512</v>
      </c>
      <c r="E352" s="89" t="s">
        <v>513</v>
      </c>
      <c r="F352" s="41">
        <v>1500</v>
      </c>
      <c r="G352" s="42"/>
      <c r="H352" s="62"/>
      <c r="I352" s="18"/>
      <c r="J352" s="63"/>
      <c r="K352" s="63"/>
    </row>
    <row r="353" spans="1:11" ht="76.5" x14ac:dyDescent="0.2">
      <c r="A353" s="28">
        <v>272</v>
      </c>
      <c r="B353" s="98"/>
      <c r="C353" s="100"/>
      <c r="D353" s="3" t="s">
        <v>111</v>
      </c>
      <c r="E353" s="22" t="s">
        <v>237</v>
      </c>
      <c r="F353" s="69">
        <v>3500</v>
      </c>
      <c r="G353" s="70"/>
      <c r="H353" s="62"/>
      <c r="I353" s="18"/>
      <c r="J353" s="63"/>
      <c r="K353" s="63"/>
    </row>
    <row r="354" spans="1:11" x14ac:dyDescent="0.2">
      <c r="A354" s="28">
        <v>273</v>
      </c>
      <c r="B354" s="98"/>
      <c r="C354" s="90" t="s">
        <v>0</v>
      </c>
      <c r="D354" s="91"/>
      <c r="E354" s="92"/>
      <c r="F354" s="35">
        <f>SUM(F349:F353)</f>
        <v>743830</v>
      </c>
      <c r="G354" s="35">
        <f>SUM(G349:G353)</f>
        <v>562590</v>
      </c>
      <c r="H354" s="61"/>
      <c r="I354" s="18"/>
      <c r="J354" s="63"/>
      <c r="K354" s="63"/>
    </row>
    <row r="355" spans="1:11" ht="34.5" customHeight="1" x14ac:dyDescent="0.2">
      <c r="A355" s="28">
        <v>274</v>
      </c>
      <c r="B355" s="98"/>
      <c r="C355" s="93" t="s">
        <v>28</v>
      </c>
      <c r="D355" s="3" t="s">
        <v>116</v>
      </c>
      <c r="E355" s="10" t="s">
        <v>117</v>
      </c>
      <c r="F355" s="5">
        <v>160889</v>
      </c>
      <c r="G355" s="6">
        <v>133789</v>
      </c>
      <c r="H355" s="62"/>
      <c r="I355" s="18"/>
      <c r="J355" s="63"/>
      <c r="K355" s="63"/>
    </row>
    <row r="356" spans="1:11" ht="34.5" customHeight="1" x14ac:dyDescent="0.2">
      <c r="A356" s="28"/>
      <c r="B356" s="98"/>
      <c r="C356" s="94"/>
      <c r="D356" s="40" t="s">
        <v>512</v>
      </c>
      <c r="E356" s="44" t="s">
        <v>513</v>
      </c>
      <c r="F356" s="41">
        <v>1500</v>
      </c>
      <c r="G356" s="42"/>
      <c r="H356" s="62"/>
      <c r="I356" s="18"/>
      <c r="J356" s="63"/>
      <c r="K356" s="63"/>
    </row>
    <row r="357" spans="1:11" ht="34.5" hidden="1" customHeight="1" x14ac:dyDescent="0.2">
      <c r="A357" s="28"/>
      <c r="B357" s="98"/>
      <c r="C357" s="94"/>
      <c r="D357" s="3" t="s">
        <v>107</v>
      </c>
      <c r="E357" s="10" t="s">
        <v>108</v>
      </c>
      <c r="F357" s="5"/>
      <c r="G357" s="6"/>
      <c r="H357" s="62"/>
      <c r="I357" s="18"/>
      <c r="J357" s="63"/>
      <c r="K357" s="63"/>
    </row>
    <row r="358" spans="1:11" ht="25.5" x14ac:dyDescent="0.2">
      <c r="A358" s="28">
        <v>275</v>
      </c>
      <c r="B358" s="98"/>
      <c r="C358" s="95"/>
      <c r="D358" s="3" t="s">
        <v>118</v>
      </c>
      <c r="E358" s="10" t="s">
        <v>644</v>
      </c>
      <c r="F358" s="5">
        <v>32400</v>
      </c>
      <c r="G358" s="6"/>
      <c r="H358" s="62"/>
      <c r="I358" s="18"/>
      <c r="J358" s="63"/>
      <c r="K358" s="63"/>
    </row>
    <row r="359" spans="1:11" x14ac:dyDescent="0.2">
      <c r="A359" s="28">
        <v>276</v>
      </c>
      <c r="B359" s="98"/>
      <c r="C359" s="122" t="s">
        <v>0</v>
      </c>
      <c r="D359" s="123"/>
      <c r="E359" s="124"/>
      <c r="F359" s="12">
        <f>SUM(F355:F358)</f>
        <v>194789</v>
      </c>
      <c r="G359" s="12">
        <f>SUM(G355:G358)</f>
        <v>133789</v>
      </c>
      <c r="H359" s="61"/>
      <c r="I359" s="18"/>
      <c r="J359" s="63"/>
      <c r="K359" s="63"/>
    </row>
    <row r="360" spans="1:11" ht="20.25" customHeight="1" x14ac:dyDescent="0.2">
      <c r="A360" s="28">
        <v>277</v>
      </c>
      <c r="B360" s="102" t="s">
        <v>239</v>
      </c>
      <c r="C360" s="103"/>
      <c r="D360" s="103"/>
      <c r="E360" s="104"/>
      <c r="F360" s="13">
        <f>SUM(F264+F266+F274+F281+F289+F297+F306+F314+F319+F320+F327+F332+F335+F339+F343+F348+F354+F359+F265)</f>
        <v>7418999</v>
      </c>
      <c r="G360" s="13">
        <f>SUM(G264+G266+G274+G281+G289+G297+G306+G314+G319+G320+G327+G332+G335+G339+G343+G348+G354+G359+G265)</f>
        <v>5425261</v>
      </c>
      <c r="H360" s="61"/>
      <c r="I360" s="18"/>
      <c r="J360" s="63"/>
      <c r="K360" s="63"/>
    </row>
    <row r="361" spans="1:11" ht="16.5" customHeight="1" x14ac:dyDescent="0.2">
      <c r="A361" s="28">
        <v>278</v>
      </c>
      <c r="B361" s="101" t="s">
        <v>240</v>
      </c>
      <c r="C361" s="101" t="s">
        <v>224</v>
      </c>
      <c r="D361" s="3" t="s">
        <v>119</v>
      </c>
      <c r="E361" s="10" t="s">
        <v>120</v>
      </c>
      <c r="F361" s="5">
        <v>24948</v>
      </c>
      <c r="G361" s="6">
        <v>22118</v>
      </c>
      <c r="H361" s="62"/>
      <c r="I361" s="18"/>
      <c r="J361" s="63"/>
      <c r="K361" s="63"/>
    </row>
    <row r="362" spans="1:11" ht="25.5" x14ac:dyDescent="0.2">
      <c r="A362" s="28">
        <v>279</v>
      </c>
      <c r="B362" s="98"/>
      <c r="C362" s="98"/>
      <c r="D362" s="3" t="s">
        <v>121</v>
      </c>
      <c r="E362" s="10" t="s">
        <v>122</v>
      </c>
      <c r="F362" s="5">
        <v>20554</v>
      </c>
      <c r="G362" s="6">
        <v>19834</v>
      </c>
      <c r="H362" s="62"/>
      <c r="I362" s="18"/>
      <c r="J362" s="63"/>
      <c r="K362" s="63"/>
    </row>
    <row r="363" spans="1:11" x14ac:dyDescent="0.2">
      <c r="A363" s="28">
        <v>280</v>
      </c>
      <c r="B363" s="98"/>
      <c r="C363" s="98"/>
      <c r="D363" s="3" t="s">
        <v>123</v>
      </c>
      <c r="E363" s="10" t="s">
        <v>124</v>
      </c>
      <c r="F363" s="5">
        <v>27518</v>
      </c>
      <c r="G363" s="6">
        <v>25513</v>
      </c>
      <c r="H363" s="62"/>
      <c r="I363" s="18"/>
      <c r="J363" s="63"/>
      <c r="K363" s="63"/>
    </row>
    <row r="364" spans="1:11" x14ac:dyDescent="0.2">
      <c r="A364" s="28">
        <v>281</v>
      </c>
      <c r="B364" s="98"/>
      <c r="C364" s="98"/>
      <c r="D364" s="3" t="s">
        <v>125</v>
      </c>
      <c r="E364" s="10" t="s">
        <v>126</v>
      </c>
      <c r="F364" s="5">
        <v>19254</v>
      </c>
      <c r="G364" s="6">
        <v>18754</v>
      </c>
      <c r="H364" s="62"/>
      <c r="I364" s="18"/>
      <c r="J364" s="63"/>
      <c r="K364" s="63"/>
    </row>
    <row r="365" spans="1:11" ht="17.25" customHeight="1" x14ac:dyDescent="0.2">
      <c r="A365" s="28">
        <v>283</v>
      </c>
      <c r="B365" s="98"/>
      <c r="C365" s="98"/>
      <c r="D365" s="3" t="s">
        <v>127</v>
      </c>
      <c r="E365" s="10" t="s">
        <v>128</v>
      </c>
      <c r="F365" s="5">
        <v>4564</v>
      </c>
      <c r="G365" s="6">
        <v>4091</v>
      </c>
      <c r="H365" s="62"/>
      <c r="I365" s="18"/>
      <c r="J365" s="63"/>
      <c r="K365" s="63"/>
    </row>
    <row r="366" spans="1:11" ht="24" customHeight="1" x14ac:dyDescent="0.2">
      <c r="A366" s="28"/>
      <c r="B366" s="98"/>
      <c r="C366" s="98"/>
      <c r="D366" s="52" t="s">
        <v>645</v>
      </c>
      <c r="E366" s="71" t="s">
        <v>646</v>
      </c>
      <c r="F366" s="41">
        <v>13330</v>
      </c>
      <c r="G366" s="42">
        <v>13096</v>
      </c>
      <c r="H366" s="62"/>
      <c r="I366" s="18"/>
      <c r="J366" s="63"/>
      <c r="K366" s="63"/>
    </row>
    <row r="367" spans="1:11" ht="45" customHeight="1" x14ac:dyDescent="0.2">
      <c r="A367" s="28"/>
      <c r="B367" s="98"/>
      <c r="C367" s="98"/>
      <c r="D367" s="3" t="s">
        <v>403</v>
      </c>
      <c r="E367" s="10" t="s">
        <v>523</v>
      </c>
      <c r="F367" s="5">
        <v>6349</v>
      </c>
      <c r="G367" s="6">
        <v>6158</v>
      </c>
      <c r="H367" s="62"/>
      <c r="I367" s="18"/>
      <c r="J367" s="63"/>
      <c r="K367" s="63"/>
    </row>
    <row r="368" spans="1:11" ht="24.75" customHeight="1" x14ac:dyDescent="0.2">
      <c r="A368" s="28">
        <v>284</v>
      </c>
      <c r="B368" s="98"/>
      <c r="C368" s="95"/>
      <c r="D368" s="3" t="s">
        <v>129</v>
      </c>
      <c r="E368" s="10" t="s">
        <v>130</v>
      </c>
      <c r="F368" s="5">
        <v>3800</v>
      </c>
      <c r="G368" s="6"/>
      <c r="H368" s="62"/>
      <c r="I368" s="18"/>
      <c r="J368" s="63"/>
      <c r="K368" s="63"/>
    </row>
    <row r="369" spans="1:11" ht="16.5" customHeight="1" x14ac:dyDescent="0.2">
      <c r="A369" s="28">
        <v>285</v>
      </c>
      <c r="B369" s="98"/>
      <c r="C369" s="125" t="s">
        <v>0</v>
      </c>
      <c r="D369" s="126"/>
      <c r="E369" s="127"/>
      <c r="F369" s="77">
        <f>SUM(F361:F368)</f>
        <v>120317</v>
      </c>
      <c r="G369" s="77">
        <f>SUM(G361:G368)</f>
        <v>109564</v>
      </c>
      <c r="H369" s="62"/>
      <c r="I369" s="18"/>
      <c r="J369" s="63"/>
      <c r="K369" s="63"/>
    </row>
    <row r="370" spans="1:11" ht="27" hidden="1" customHeight="1" x14ac:dyDescent="0.2">
      <c r="A370" s="28"/>
      <c r="B370" s="98"/>
      <c r="C370" s="43" t="s">
        <v>2</v>
      </c>
      <c r="D370" s="40" t="s">
        <v>129</v>
      </c>
      <c r="E370" s="39" t="s">
        <v>130</v>
      </c>
      <c r="F370" s="41"/>
      <c r="G370" s="42"/>
      <c r="H370" s="62"/>
      <c r="I370" s="18"/>
      <c r="J370" s="63"/>
      <c r="K370" s="63"/>
    </row>
    <row r="371" spans="1:11" ht="24.75" hidden="1" customHeight="1" x14ac:dyDescent="0.2">
      <c r="A371" s="28"/>
      <c r="B371" s="98"/>
      <c r="C371" s="43" t="s">
        <v>5</v>
      </c>
      <c r="D371" s="40" t="s">
        <v>129</v>
      </c>
      <c r="E371" s="39" t="s">
        <v>130</v>
      </c>
      <c r="F371" s="41"/>
      <c r="G371" s="42"/>
      <c r="H371" s="62"/>
      <c r="I371" s="18"/>
      <c r="J371" s="63"/>
      <c r="K371" s="63"/>
    </row>
    <row r="372" spans="1:11" ht="48" hidden="1" customHeight="1" x14ac:dyDescent="0.2">
      <c r="A372" s="28">
        <v>286</v>
      </c>
      <c r="B372" s="98"/>
      <c r="C372" s="43" t="s">
        <v>11</v>
      </c>
      <c r="D372" s="52" t="s">
        <v>343</v>
      </c>
      <c r="E372" s="53" t="s">
        <v>344</v>
      </c>
      <c r="F372" s="41"/>
      <c r="G372" s="42"/>
      <c r="H372" s="62"/>
      <c r="I372" s="18"/>
      <c r="J372" s="63"/>
      <c r="K372" s="63"/>
    </row>
    <row r="373" spans="1:11" ht="25.5" hidden="1" x14ac:dyDescent="0.2">
      <c r="A373" s="28">
        <v>287</v>
      </c>
      <c r="B373" s="98"/>
      <c r="C373" s="43" t="s">
        <v>14</v>
      </c>
      <c r="D373" s="40" t="s">
        <v>129</v>
      </c>
      <c r="E373" s="39" t="s">
        <v>130</v>
      </c>
      <c r="F373" s="41"/>
      <c r="G373" s="42"/>
      <c r="H373" s="62"/>
      <c r="I373" s="18"/>
      <c r="J373" s="63"/>
      <c r="K373" s="63"/>
    </row>
    <row r="374" spans="1:11" ht="77.25" customHeight="1" x14ac:dyDescent="0.2">
      <c r="A374" s="28">
        <v>286</v>
      </c>
      <c r="B374" s="95"/>
      <c r="C374" s="58" t="s">
        <v>17</v>
      </c>
      <c r="D374" s="52" t="s">
        <v>131</v>
      </c>
      <c r="E374" s="47" t="s">
        <v>650</v>
      </c>
      <c r="F374" s="45">
        <v>116535</v>
      </c>
      <c r="G374" s="46"/>
      <c r="H374" s="62"/>
      <c r="I374" s="18"/>
      <c r="J374" s="63"/>
      <c r="K374" s="63"/>
    </row>
    <row r="375" spans="1:11" ht="22.5" customHeight="1" x14ac:dyDescent="0.2">
      <c r="A375" s="28">
        <v>288</v>
      </c>
      <c r="B375" s="102" t="s">
        <v>524</v>
      </c>
      <c r="C375" s="103"/>
      <c r="D375" s="103"/>
      <c r="E375" s="104"/>
      <c r="F375" s="13">
        <f>SUM(F369+F374+F372+F373+F371+F370)</f>
        <v>236852</v>
      </c>
      <c r="G375" s="13">
        <f>SUM(G369+G374+G372+G373+G371+G370)</f>
        <v>109564</v>
      </c>
      <c r="H375" s="61"/>
      <c r="I375" s="18"/>
      <c r="J375" s="63"/>
      <c r="K375" s="63"/>
    </row>
    <row r="376" spans="1:11" ht="25.5" hidden="1" x14ac:dyDescent="0.2">
      <c r="A376" s="28">
        <v>289</v>
      </c>
      <c r="B376" s="101" t="s">
        <v>242</v>
      </c>
      <c r="C376" s="101" t="s">
        <v>214</v>
      </c>
      <c r="D376" s="3" t="s">
        <v>340</v>
      </c>
      <c r="E376" s="10" t="s">
        <v>368</v>
      </c>
      <c r="F376" s="5"/>
      <c r="G376" s="6"/>
      <c r="H376" s="62"/>
      <c r="I376" s="18"/>
      <c r="J376" s="63"/>
      <c r="K376" s="63"/>
    </row>
    <row r="377" spans="1:11" ht="46.5" customHeight="1" x14ac:dyDescent="0.2">
      <c r="A377" s="28">
        <v>290</v>
      </c>
      <c r="B377" s="98"/>
      <c r="C377" s="98"/>
      <c r="D377" s="3" t="s">
        <v>139</v>
      </c>
      <c r="E377" s="10" t="s">
        <v>369</v>
      </c>
      <c r="F377" s="5">
        <v>25400</v>
      </c>
      <c r="G377" s="6"/>
      <c r="H377" s="62"/>
      <c r="I377" s="18"/>
      <c r="J377" s="63"/>
      <c r="K377" s="63"/>
    </row>
    <row r="378" spans="1:11" ht="17.25" hidden="1" customHeight="1" x14ac:dyDescent="0.2">
      <c r="A378" s="28">
        <v>291</v>
      </c>
      <c r="B378" s="98"/>
      <c r="C378" s="98"/>
      <c r="D378" s="3" t="s">
        <v>281</v>
      </c>
      <c r="E378" s="10" t="s">
        <v>282</v>
      </c>
      <c r="F378" s="5"/>
      <c r="G378" s="6"/>
      <c r="H378" s="62"/>
      <c r="I378" s="18"/>
      <c r="J378" s="63"/>
      <c r="K378" s="63"/>
    </row>
    <row r="379" spans="1:11" ht="60" customHeight="1" x14ac:dyDescent="0.2">
      <c r="A379" s="28">
        <v>292</v>
      </c>
      <c r="B379" s="98"/>
      <c r="C379" s="99"/>
      <c r="D379" s="3" t="s">
        <v>132</v>
      </c>
      <c r="E379" s="22" t="s">
        <v>241</v>
      </c>
      <c r="F379" s="5">
        <v>26530</v>
      </c>
      <c r="G379" s="6"/>
      <c r="H379" s="62"/>
      <c r="I379" s="18"/>
      <c r="J379" s="63"/>
      <c r="K379" s="63"/>
    </row>
    <row r="380" spans="1:11" ht="36" customHeight="1" x14ac:dyDescent="0.2">
      <c r="A380" s="28"/>
      <c r="B380" s="98"/>
      <c r="C380" s="99"/>
      <c r="D380" s="3" t="s">
        <v>526</v>
      </c>
      <c r="E380" s="73" t="s">
        <v>527</v>
      </c>
      <c r="F380" s="5">
        <v>2000</v>
      </c>
      <c r="G380" s="72"/>
      <c r="H380" s="62"/>
      <c r="I380" s="18"/>
      <c r="J380" s="63"/>
      <c r="K380" s="63"/>
    </row>
    <row r="381" spans="1:11" ht="26.25" customHeight="1" x14ac:dyDescent="0.2">
      <c r="A381" s="28">
        <v>293</v>
      </c>
      <c r="B381" s="98"/>
      <c r="C381" s="99"/>
      <c r="D381" s="3" t="s">
        <v>315</v>
      </c>
      <c r="E381" s="73" t="s">
        <v>647</v>
      </c>
      <c r="F381" s="5">
        <v>30000</v>
      </c>
      <c r="G381" s="72"/>
      <c r="H381" s="62"/>
      <c r="I381" s="18"/>
      <c r="J381" s="63"/>
      <c r="K381" s="63"/>
    </row>
    <row r="382" spans="1:11" ht="38.25" hidden="1" x14ac:dyDescent="0.2">
      <c r="A382" s="28">
        <v>294</v>
      </c>
      <c r="B382" s="98"/>
      <c r="C382" s="99"/>
      <c r="D382" s="3" t="s">
        <v>292</v>
      </c>
      <c r="E382" s="73" t="s">
        <v>528</v>
      </c>
      <c r="F382" s="5"/>
      <c r="G382" s="72"/>
      <c r="H382" s="62"/>
      <c r="I382" s="18"/>
      <c r="J382" s="63"/>
      <c r="K382" s="63"/>
    </row>
    <row r="383" spans="1:11" ht="36" customHeight="1" x14ac:dyDescent="0.2">
      <c r="A383" s="28">
        <v>296</v>
      </c>
      <c r="B383" s="98"/>
      <c r="C383" s="118"/>
      <c r="D383" s="3" t="s">
        <v>135</v>
      </c>
      <c r="E383" s="17" t="s">
        <v>136</v>
      </c>
      <c r="F383" s="5">
        <v>317393</v>
      </c>
      <c r="G383" s="6">
        <v>290893</v>
      </c>
      <c r="H383" s="62"/>
      <c r="I383" s="18"/>
      <c r="J383" s="63"/>
      <c r="K383" s="63"/>
    </row>
    <row r="384" spans="1:11" ht="36.75" customHeight="1" x14ac:dyDescent="0.2">
      <c r="A384" s="28"/>
      <c r="B384" s="98"/>
      <c r="C384" s="119"/>
      <c r="D384" s="3" t="s">
        <v>133</v>
      </c>
      <c r="E384" s="10" t="s">
        <v>134</v>
      </c>
      <c r="F384" s="5">
        <v>351200</v>
      </c>
      <c r="G384" s="6"/>
      <c r="H384" s="62"/>
      <c r="I384" s="18"/>
      <c r="J384" s="63"/>
      <c r="K384" s="63"/>
    </row>
    <row r="385" spans="1:11" ht="38.25" x14ac:dyDescent="0.2">
      <c r="A385" s="28">
        <v>297</v>
      </c>
      <c r="B385" s="98"/>
      <c r="C385" s="119"/>
      <c r="D385" s="23" t="s">
        <v>400</v>
      </c>
      <c r="E385" s="24" t="s">
        <v>283</v>
      </c>
      <c r="F385" s="5">
        <v>900000</v>
      </c>
      <c r="G385" s="6"/>
      <c r="H385" s="62"/>
      <c r="I385" s="18"/>
      <c r="J385" s="63"/>
      <c r="K385" s="63"/>
    </row>
    <row r="386" spans="1:11" ht="24" customHeight="1" x14ac:dyDescent="0.2">
      <c r="A386" s="28">
        <v>298</v>
      </c>
      <c r="B386" s="98"/>
      <c r="C386" s="119"/>
      <c r="D386" s="23" t="s">
        <v>345</v>
      </c>
      <c r="E386" s="24" t="s">
        <v>346</v>
      </c>
      <c r="F386" s="5">
        <v>180000</v>
      </c>
      <c r="G386" s="6"/>
      <c r="H386" s="62"/>
      <c r="I386" s="18"/>
      <c r="J386" s="63"/>
      <c r="K386" s="63"/>
    </row>
    <row r="387" spans="1:11" ht="28.5" customHeight="1" x14ac:dyDescent="0.2">
      <c r="A387" s="28">
        <v>299</v>
      </c>
      <c r="B387" s="98"/>
      <c r="C387" s="119"/>
      <c r="D387" s="23" t="s">
        <v>284</v>
      </c>
      <c r="E387" s="24" t="s">
        <v>431</v>
      </c>
      <c r="F387" s="5">
        <v>130000</v>
      </c>
      <c r="G387" s="6"/>
      <c r="H387" s="62"/>
      <c r="I387" s="18"/>
      <c r="J387" s="63"/>
      <c r="K387" s="63"/>
    </row>
    <row r="388" spans="1:11" ht="25.5" x14ac:dyDescent="0.2">
      <c r="A388" s="28">
        <v>300</v>
      </c>
      <c r="B388" s="98"/>
      <c r="C388" s="119"/>
      <c r="D388" s="23" t="s">
        <v>285</v>
      </c>
      <c r="E388" s="24" t="s">
        <v>286</v>
      </c>
      <c r="F388" s="5">
        <v>14900</v>
      </c>
      <c r="G388" s="6"/>
      <c r="H388" s="62"/>
      <c r="I388" s="63"/>
      <c r="J388" s="63"/>
    </row>
    <row r="389" spans="1:11" ht="38.25" hidden="1" x14ac:dyDescent="0.2">
      <c r="A389" s="28">
        <v>301</v>
      </c>
      <c r="B389" s="98"/>
      <c r="C389" s="119"/>
      <c r="D389" s="23" t="s">
        <v>516</v>
      </c>
      <c r="E389" s="59" t="s">
        <v>525</v>
      </c>
      <c r="F389" s="5"/>
      <c r="G389" s="6"/>
      <c r="H389" s="62"/>
      <c r="I389" s="18"/>
      <c r="J389" s="63"/>
      <c r="K389" s="63"/>
    </row>
    <row r="390" spans="1:11" ht="25.5" x14ac:dyDescent="0.2">
      <c r="A390" s="28">
        <v>302</v>
      </c>
      <c r="B390" s="98"/>
      <c r="C390" s="119"/>
      <c r="D390" s="23" t="s">
        <v>287</v>
      </c>
      <c r="E390" s="4" t="s">
        <v>432</v>
      </c>
      <c r="F390" s="5">
        <v>25000</v>
      </c>
      <c r="G390" s="6"/>
      <c r="H390" s="62"/>
      <c r="I390" s="18"/>
      <c r="J390" s="63"/>
      <c r="K390" s="63"/>
    </row>
    <row r="391" spans="1:11" ht="25.5" x14ac:dyDescent="0.2">
      <c r="A391" s="28">
        <v>303</v>
      </c>
      <c r="B391" s="98"/>
      <c r="C391" s="119"/>
      <c r="D391" s="23" t="s">
        <v>288</v>
      </c>
      <c r="E391" s="24" t="s">
        <v>307</v>
      </c>
      <c r="F391" s="5">
        <v>2000</v>
      </c>
      <c r="G391" s="6"/>
      <c r="H391" s="62"/>
      <c r="I391" s="18"/>
      <c r="J391" s="63"/>
      <c r="K391" s="63"/>
    </row>
    <row r="392" spans="1:11" x14ac:dyDescent="0.2">
      <c r="A392" s="28">
        <v>304</v>
      </c>
      <c r="B392" s="98"/>
      <c r="C392" s="119"/>
      <c r="D392" s="23" t="s">
        <v>289</v>
      </c>
      <c r="E392" s="24" t="s">
        <v>308</v>
      </c>
      <c r="F392" s="5">
        <v>5000</v>
      </c>
      <c r="G392" s="6"/>
      <c r="H392" s="62"/>
      <c r="I392" s="18"/>
      <c r="J392" s="63"/>
      <c r="K392" s="63"/>
    </row>
    <row r="393" spans="1:11" ht="21.75" customHeight="1" x14ac:dyDescent="0.2">
      <c r="A393" s="28">
        <v>305</v>
      </c>
      <c r="B393" s="98"/>
      <c r="C393" s="119"/>
      <c r="D393" s="23" t="s">
        <v>309</v>
      </c>
      <c r="E393" s="24" t="s">
        <v>310</v>
      </c>
      <c r="F393" s="5">
        <v>6000</v>
      </c>
      <c r="G393" s="6"/>
      <c r="H393" s="62"/>
      <c r="I393" s="18"/>
      <c r="J393" s="63"/>
      <c r="K393" s="63"/>
    </row>
    <row r="394" spans="1:11" ht="28.5" customHeight="1" x14ac:dyDescent="0.2">
      <c r="A394" s="28">
        <v>306</v>
      </c>
      <c r="B394" s="98"/>
      <c r="C394" s="119"/>
      <c r="D394" s="23" t="s">
        <v>311</v>
      </c>
      <c r="E394" s="24" t="s">
        <v>581</v>
      </c>
      <c r="F394" s="5">
        <v>127200</v>
      </c>
      <c r="G394" s="6"/>
      <c r="H394" s="62"/>
      <c r="I394" s="18"/>
      <c r="J394" s="63"/>
      <c r="K394" s="63"/>
    </row>
    <row r="395" spans="1:11" ht="21.75" customHeight="1" x14ac:dyDescent="0.2">
      <c r="A395" s="28">
        <v>307</v>
      </c>
      <c r="B395" s="98"/>
      <c r="C395" s="119"/>
      <c r="D395" s="23" t="s">
        <v>312</v>
      </c>
      <c r="E395" s="24" t="s">
        <v>408</v>
      </c>
      <c r="F395" s="5">
        <v>55000</v>
      </c>
      <c r="G395" s="6"/>
      <c r="H395" s="62"/>
      <c r="I395" s="18"/>
      <c r="J395" s="63"/>
      <c r="K395" s="63"/>
    </row>
    <row r="396" spans="1:11" ht="21" customHeight="1" x14ac:dyDescent="0.2">
      <c r="A396" s="28">
        <v>308</v>
      </c>
      <c r="B396" s="98"/>
      <c r="C396" s="119"/>
      <c r="D396" s="23" t="s">
        <v>313</v>
      </c>
      <c r="E396" s="4" t="s">
        <v>314</v>
      </c>
      <c r="F396" s="5">
        <v>600000</v>
      </c>
      <c r="G396" s="6"/>
      <c r="H396" s="62"/>
      <c r="I396" s="18"/>
      <c r="J396" s="63"/>
      <c r="K396" s="63"/>
    </row>
    <row r="397" spans="1:11" ht="37.5" hidden="1" customHeight="1" x14ac:dyDescent="0.2">
      <c r="A397" s="28">
        <v>309</v>
      </c>
      <c r="B397" s="98"/>
      <c r="C397" s="119"/>
      <c r="D397" s="23" t="s">
        <v>315</v>
      </c>
      <c r="E397" s="24" t="s">
        <v>316</v>
      </c>
      <c r="F397" s="5"/>
      <c r="G397" s="6"/>
      <c r="H397" s="62"/>
      <c r="I397" s="18"/>
      <c r="J397" s="63"/>
      <c r="K397" s="63"/>
    </row>
    <row r="398" spans="1:11" ht="42" hidden="1" customHeight="1" x14ac:dyDescent="0.2">
      <c r="A398" s="28">
        <v>310</v>
      </c>
      <c r="B398" s="98"/>
      <c r="C398" s="119"/>
      <c r="D398" s="23" t="s">
        <v>317</v>
      </c>
      <c r="E398" s="24" t="s">
        <v>371</v>
      </c>
      <c r="F398" s="5"/>
      <c r="G398" s="6"/>
      <c r="H398" s="62"/>
      <c r="I398" s="18"/>
      <c r="J398" s="63"/>
      <c r="K398" s="63"/>
    </row>
    <row r="399" spans="1:11" x14ac:dyDescent="0.2">
      <c r="A399" s="28">
        <v>311</v>
      </c>
      <c r="B399" s="98"/>
      <c r="C399" s="119"/>
      <c r="D399" s="23" t="s">
        <v>153</v>
      </c>
      <c r="E399" s="24" t="s">
        <v>154</v>
      </c>
      <c r="F399" s="5">
        <v>1100</v>
      </c>
      <c r="G399" s="6"/>
      <c r="H399" s="62"/>
      <c r="I399" s="18"/>
      <c r="J399" s="63"/>
      <c r="K399" s="63"/>
    </row>
    <row r="400" spans="1:11" ht="21" hidden="1" customHeight="1" x14ac:dyDescent="0.2">
      <c r="A400" s="28"/>
      <c r="B400" s="98"/>
      <c r="C400" s="119"/>
      <c r="D400" s="23" t="s">
        <v>594</v>
      </c>
      <c r="E400" s="24" t="s">
        <v>595</v>
      </c>
      <c r="F400" s="5"/>
      <c r="G400" s="6"/>
      <c r="H400" s="62"/>
      <c r="I400" s="18"/>
      <c r="J400" s="63"/>
      <c r="K400" s="63"/>
    </row>
    <row r="401" spans="1:11" ht="26.25" hidden="1" customHeight="1" x14ac:dyDescent="0.2">
      <c r="A401" s="28"/>
      <c r="B401" s="98"/>
      <c r="C401" s="119"/>
      <c r="D401" s="23" t="s">
        <v>621</v>
      </c>
      <c r="E401" s="24" t="s">
        <v>622</v>
      </c>
      <c r="F401" s="5"/>
      <c r="G401" s="6"/>
      <c r="H401" s="62"/>
      <c r="I401" s="18"/>
      <c r="J401" s="63"/>
      <c r="K401" s="63"/>
    </row>
    <row r="402" spans="1:11" ht="25.5" hidden="1" x14ac:dyDescent="0.2">
      <c r="A402" s="28">
        <v>312</v>
      </c>
      <c r="B402" s="98"/>
      <c r="C402" s="119"/>
      <c r="D402" s="23" t="s">
        <v>318</v>
      </c>
      <c r="E402" s="24" t="s">
        <v>319</v>
      </c>
      <c r="F402" s="5"/>
      <c r="G402" s="6"/>
      <c r="H402" s="62"/>
      <c r="I402" s="18"/>
      <c r="J402" s="63"/>
      <c r="K402" s="63"/>
    </row>
    <row r="403" spans="1:11" ht="25.5" x14ac:dyDescent="0.2">
      <c r="A403" s="28"/>
      <c r="B403" s="98"/>
      <c r="C403" s="118"/>
      <c r="D403" s="3" t="s">
        <v>529</v>
      </c>
      <c r="E403" s="10" t="s">
        <v>530</v>
      </c>
      <c r="F403" s="5">
        <v>24400</v>
      </c>
      <c r="G403" s="6"/>
      <c r="H403" s="62"/>
      <c r="I403" s="18"/>
      <c r="J403" s="63"/>
      <c r="K403" s="63"/>
    </row>
    <row r="404" spans="1:11" ht="28.5" customHeight="1" x14ac:dyDescent="0.2">
      <c r="A404" s="28">
        <v>313</v>
      </c>
      <c r="B404" s="98"/>
      <c r="C404" s="119"/>
      <c r="D404" s="23" t="s">
        <v>320</v>
      </c>
      <c r="E404" s="24" t="s">
        <v>321</v>
      </c>
      <c r="F404" s="5">
        <v>90000</v>
      </c>
      <c r="G404" s="6"/>
      <c r="H404" s="62"/>
      <c r="I404" s="18"/>
      <c r="J404" s="63"/>
      <c r="K404" s="63"/>
    </row>
    <row r="405" spans="1:11" ht="18.75" hidden="1" customHeight="1" x14ac:dyDescent="0.2">
      <c r="A405" s="28"/>
      <c r="B405" s="98"/>
      <c r="C405" s="120"/>
      <c r="D405" s="23" t="s">
        <v>338</v>
      </c>
      <c r="E405" s="24" t="s">
        <v>372</v>
      </c>
      <c r="F405" s="5"/>
      <c r="G405" s="6"/>
      <c r="H405" s="62"/>
      <c r="I405" s="18"/>
      <c r="J405" s="63"/>
      <c r="K405" s="63"/>
    </row>
    <row r="406" spans="1:11" x14ac:dyDescent="0.2">
      <c r="A406" s="28">
        <v>314</v>
      </c>
      <c r="B406" s="98"/>
      <c r="C406" s="90" t="s">
        <v>0</v>
      </c>
      <c r="D406" s="91"/>
      <c r="E406" s="92"/>
      <c r="F406" s="35">
        <f>SUM(F377:F405)</f>
        <v>2913123</v>
      </c>
      <c r="G406" s="35">
        <f>SUM(G376:G405)</f>
        <v>290893</v>
      </c>
      <c r="H406" s="62"/>
      <c r="I406" s="18"/>
      <c r="J406" s="63"/>
      <c r="K406" s="63"/>
    </row>
    <row r="407" spans="1:11" ht="25.5" x14ac:dyDescent="0.2">
      <c r="A407" s="28">
        <v>315</v>
      </c>
      <c r="B407" s="98"/>
      <c r="C407" s="93" t="s">
        <v>2</v>
      </c>
      <c r="D407" s="3" t="s">
        <v>135</v>
      </c>
      <c r="E407" s="10" t="s">
        <v>136</v>
      </c>
      <c r="F407" s="5">
        <v>700</v>
      </c>
      <c r="G407" s="6"/>
      <c r="H407" s="62"/>
      <c r="I407" s="18"/>
      <c r="J407" s="63"/>
      <c r="K407" s="63"/>
    </row>
    <row r="408" spans="1:11" ht="25.5" x14ac:dyDescent="0.2">
      <c r="A408" s="28"/>
      <c r="B408" s="98"/>
      <c r="C408" s="94"/>
      <c r="D408" s="3" t="s">
        <v>137</v>
      </c>
      <c r="E408" s="10" t="s">
        <v>138</v>
      </c>
      <c r="F408" s="5">
        <v>100</v>
      </c>
      <c r="G408" s="6"/>
      <c r="H408" s="62"/>
      <c r="I408" s="18"/>
      <c r="J408" s="63"/>
      <c r="K408" s="63"/>
    </row>
    <row r="409" spans="1:11" ht="25.5" hidden="1" x14ac:dyDescent="0.2">
      <c r="A409" s="28">
        <v>316</v>
      </c>
      <c r="B409" s="98"/>
      <c r="C409" s="95"/>
      <c r="D409" s="23" t="s">
        <v>284</v>
      </c>
      <c r="E409" s="24" t="s">
        <v>431</v>
      </c>
      <c r="F409" s="5"/>
      <c r="G409" s="6"/>
      <c r="H409" s="62"/>
      <c r="I409" s="18"/>
      <c r="J409" s="63"/>
      <c r="K409" s="63"/>
    </row>
    <row r="410" spans="1:11" x14ac:dyDescent="0.2">
      <c r="A410" s="28">
        <v>317</v>
      </c>
      <c r="B410" s="98"/>
      <c r="C410" s="90" t="s">
        <v>0</v>
      </c>
      <c r="D410" s="91"/>
      <c r="E410" s="92"/>
      <c r="F410" s="35">
        <f>SUM(F407:F409)</f>
        <v>800</v>
      </c>
      <c r="G410" s="35">
        <f>SUM(G407:G409)</f>
        <v>0</v>
      </c>
      <c r="H410" s="62"/>
      <c r="I410" s="18"/>
      <c r="J410" s="63"/>
      <c r="K410" s="63"/>
    </row>
    <row r="411" spans="1:11" ht="38.25" hidden="1" customHeight="1" x14ac:dyDescent="0.2">
      <c r="A411" s="28">
        <v>318</v>
      </c>
      <c r="B411" s="98"/>
      <c r="C411" s="93" t="s">
        <v>3</v>
      </c>
      <c r="D411" s="3" t="s">
        <v>135</v>
      </c>
      <c r="E411" s="10" t="s">
        <v>136</v>
      </c>
      <c r="F411" s="5"/>
      <c r="G411" s="6"/>
      <c r="H411" s="62"/>
      <c r="I411" s="18"/>
      <c r="J411" s="63"/>
      <c r="K411" s="63"/>
    </row>
    <row r="412" spans="1:11" ht="30.75" hidden="1" customHeight="1" x14ac:dyDescent="0.2">
      <c r="A412" s="28">
        <v>319</v>
      </c>
      <c r="B412" s="98"/>
      <c r="C412" s="96"/>
      <c r="D412" s="23"/>
      <c r="E412" s="24" t="s">
        <v>431</v>
      </c>
      <c r="F412" s="5"/>
      <c r="G412" s="6"/>
      <c r="H412" s="62"/>
      <c r="I412" s="18"/>
      <c r="J412" s="63"/>
      <c r="K412" s="63"/>
    </row>
    <row r="413" spans="1:11" ht="13.5" hidden="1" customHeight="1" x14ac:dyDescent="0.2">
      <c r="A413" s="28">
        <v>320</v>
      </c>
      <c r="B413" s="98"/>
      <c r="C413" s="90" t="s">
        <v>0</v>
      </c>
      <c r="D413" s="91"/>
      <c r="E413" s="92"/>
      <c r="F413" s="35">
        <f>SUM(F411:F412)</f>
        <v>0</v>
      </c>
      <c r="G413" s="35">
        <f>SUM(G411:G412)</f>
        <v>0</v>
      </c>
      <c r="H413" s="62"/>
      <c r="I413" s="18"/>
      <c r="J413" s="63"/>
      <c r="K413" s="63"/>
    </row>
    <row r="414" spans="1:11" ht="38.25" hidden="1" customHeight="1" x14ac:dyDescent="0.2">
      <c r="A414" s="28">
        <v>318</v>
      </c>
      <c r="B414" s="98"/>
      <c r="C414" s="93" t="s">
        <v>4</v>
      </c>
      <c r="D414" s="51" t="s">
        <v>139</v>
      </c>
      <c r="E414" s="50" t="s">
        <v>433</v>
      </c>
      <c r="F414" s="5"/>
      <c r="G414" s="6"/>
      <c r="H414" s="62"/>
      <c r="I414" s="18"/>
      <c r="J414" s="63"/>
      <c r="K414" s="63"/>
    </row>
    <row r="415" spans="1:11" ht="30.75" hidden="1" customHeight="1" x14ac:dyDescent="0.2">
      <c r="A415" s="28">
        <v>319</v>
      </c>
      <c r="B415" s="98"/>
      <c r="C415" s="96"/>
      <c r="D415" s="23" t="s">
        <v>284</v>
      </c>
      <c r="E415" s="24" t="s">
        <v>431</v>
      </c>
      <c r="F415" s="5"/>
      <c r="G415" s="6"/>
      <c r="H415" s="62"/>
      <c r="I415" s="18"/>
      <c r="J415" s="63"/>
      <c r="K415" s="63"/>
    </row>
    <row r="416" spans="1:11" ht="13.5" hidden="1" customHeight="1" x14ac:dyDescent="0.2">
      <c r="A416" s="28">
        <v>320</v>
      </c>
      <c r="B416" s="98"/>
      <c r="C416" s="90" t="s">
        <v>0</v>
      </c>
      <c r="D416" s="91"/>
      <c r="E416" s="92"/>
      <c r="F416" s="35">
        <f>SUM(F414:F415)</f>
        <v>0</v>
      </c>
      <c r="G416" s="35">
        <f>SUM(G414:G415)</f>
        <v>0</v>
      </c>
      <c r="H416" s="62"/>
      <c r="I416" s="18"/>
      <c r="J416" s="63"/>
      <c r="K416" s="63"/>
    </row>
    <row r="417" spans="1:11" ht="25.5" x14ac:dyDescent="0.2">
      <c r="A417" s="28">
        <v>321</v>
      </c>
      <c r="B417" s="98"/>
      <c r="C417" s="93" t="s">
        <v>5</v>
      </c>
      <c r="D417" s="3" t="s">
        <v>135</v>
      </c>
      <c r="E417" s="10" t="s">
        <v>136</v>
      </c>
      <c r="F417" s="5">
        <v>900</v>
      </c>
      <c r="G417" s="6"/>
      <c r="H417" s="62"/>
      <c r="I417" s="18"/>
      <c r="J417" s="63"/>
      <c r="K417" s="63"/>
    </row>
    <row r="418" spans="1:11" ht="25.5" x14ac:dyDescent="0.2">
      <c r="A418" s="28"/>
      <c r="B418" s="98"/>
      <c r="C418" s="94"/>
      <c r="D418" s="3" t="s">
        <v>137</v>
      </c>
      <c r="E418" s="10" t="s">
        <v>138</v>
      </c>
      <c r="F418" s="5">
        <v>200</v>
      </c>
      <c r="G418" s="6"/>
      <c r="H418" s="62"/>
      <c r="I418" s="18"/>
      <c r="J418" s="63"/>
      <c r="K418" s="63"/>
    </row>
    <row r="419" spans="1:11" ht="25.5" hidden="1" x14ac:dyDescent="0.2">
      <c r="A419" s="28">
        <v>322</v>
      </c>
      <c r="B419" s="98"/>
      <c r="C419" s="95"/>
      <c r="D419" s="23" t="s">
        <v>284</v>
      </c>
      <c r="E419" s="24" t="s">
        <v>431</v>
      </c>
      <c r="F419" s="5"/>
      <c r="G419" s="6"/>
      <c r="H419" s="62"/>
      <c r="I419" s="18"/>
      <c r="J419" s="63"/>
      <c r="K419" s="63"/>
    </row>
    <row r="420" spans="1:11" x14ac:dyDescent="0.2">
      <c r="A420" s="28">
        <v>323</v>
      </c>
      <c r="B420" s="98"/>
      <c r="C420" s="90" t="s">
        <v>0</v>
      </c>
      <c r="D420" s="91"/>
      <c r="E420" s="92"/>
      <c r="F420" s="35">
        <f>SUM(F417:F419)</f>
        <v>1100</v>
      </c>
      <c r="G420" s="35">
        <f>SUM(G417:G419)</f>
        <v>0</v>
      </c>
      <c r="H420" s="62"/>
      <c r="I420" s="18"/>
      <c r="J420" s="63"/>
      <c r="K420" s="63"/>
    </row>
    <row r="421" spans="1:11" ht="25.5" x14ac:dyDescent="0.2">
      <c r="A421" s="28">
        <v>324</v>
      </c>
      <c r="B421" s="98"/>
      <c r="C421" s="93" t="s">
        <v>6</v>
      </c>
      <c r="D421" s="3" t="s">
        <v>135</v>
      </c>
      <c r="E421" s="10" t="s">
        <v>136</v>
      </c>
      <c r="F421" s="5">
        <v>200</v>
      </c>
      <c r="G421" s="6"/>
      <c r="H421" s="62"/>
      <c r="I421" s="18"/>
      <c r="J421" s="63"/>
      <c r="K421" s="63"/>
    </row>
    <row r="422" spans="1:11" ht="25.5" x14ac:dyDescent="0.2">
      <c r="A422" s="28"/>
      <c r="B422" s="98"/>
      <c r="C422" s="94"/>
      <c r="D422" s="3" t="s">
        <v>137</v>
      </c>
      <c r="E422" s="10" t="s">
        <v>138</v>
      </c>
      <c r="F422" s="5">
        <v>200</v>
      </c>
      <c r="G422" s="6"/>
      <c r="H422" s="62"/>
      <c r="I422" s="18"/>
      <c r="J422" s="63"/>
      <c r="K422" s="63"/>
    </row>
    <row r="423" spans="1:11" ht="25.5" hidden="1" x14ac:dyDescent="0.2">
      <c r="A423" s="28">
        <v>325</v>
      </c>
      <c r="B423" s="98"/>
      <c r="C423" s="95"/>
      <c r="D423" s="23" t="s">
        <v>284</v>
      </c>
      <c r="E423" s="24" t="s">
        <v>431</v>
      </c>
      <c r="F423" s="5"/>
      <c r="G423" s="6"/>
      <c r="H423" s="62"/>
      <c r="I423" s="18"/>
      <c r="J423" s="63"/>
      <c r="K423" s="63"/>
    </row>
    <row r="424" spans="1:11" x14ac:dyDescent="0.2">
      <c r="A424" s="28">
        <v>326</v>
      </c>
      <c r="B424" s="98"/>
      <c r="C424" s="90" t="s">
        <v>0</v>
      </c>
      <c r="D424" s="91"/>
      <c r="E424" s="92"/>
      <c r="F424" s="35">
        <f>SUM(F421:F423)</f>
        <v>400</v>
      </c>
      <c r="G424" s="35">
        <f>SUM(G421:G423)</f>
        <v>0</v>
      </c>
      <c r="H424" s="62"/>
      <c r="I424" s="18"/>
      <c r="J424" s="63"/>
      <c r="K424" s="63"/>
    </row>
    <row r="425" spans="1:11" ht="25.5" x14ac:dyDescent="0.2">
      <c r="A425" s="28">
        <v>327</v>
      </c>
      <c r="B425" s="98"/>
      <c r="C425" s="93" t="s">
        <v>7</v>
      </c>
      <c r="D425" s="3" t="s">
        <v>135</v>
      </c>
      <c r="E425" s="10" t="s">
        <v>136</v>
      </c>
      <c r="F425" s="5">
        <v>400</v>
      </c>
      <c r="G425" s="6"/>
      <c r="H425" s="62"/>
      <c r="I425" s="18"/>
      <c r="J425" s="63"/>
      <c r="K425" s="63"/>
    </row>
    <row r="426" spans="1:11" ht="25.5" x14ac:dyDescent="0.2">
      <c r="A426" s="28"/>
      <c r="B426" s="98"/>
      <c r="C426" s="94"/>
      <c r="D426" s="3" t="s">
        <v>137</v>
      </c>
      <c r="E426" s="10" t="s">
        <v>138</v>
      </c>
      <c r="F426" s="5">
        <v>200</v>
      </c>
      <c r="G426" s="6"/>
      <c r="H426" s="62"/>
      <c r="I426" s="18"/>
      <c r="J426" s="63"/>
      <c r="K426" s="63"/>
    </row>
    <row r="427" spans="1:11" ht="25.5" hidden="1" x14ac:dyDescent="0.2">
      <c r="A427" s="28">
        <v>328</v>
      </c>
      <c r="B427" s="98"/>
      <c r="C427" s="96"/>
      <c r="D427" s="3" t="s">
        <v>284</v>
      </c>
      <c r="E427" s="10" t="s">
        <v>431</v>
      </c>
      <c r="F427" s="5"/>
      <c r="G427" s="6"/>
      <c r="H427" s="62"/>
      <c r="I427" s="18"/>
      <c r="J427" s="63"/>
      <c r="K427" s="63"/>
    </row>
    <row r="428" spans="1:11" x14ac:dyDescent="0.2">
      <c r="A428" s="28">
        <v>329</v>
      </c>
      <c r="B428" s="98"/>
      <c r="C428" s="90" t="s">
        <v>0</v>
      </c>
      <c r="D428" s="91"/>
      <c r="E428" s="92"/>
      <c r="F428" s="35">
        <f>SUM(F425:F427)</f>
        <v>600</v>
      </c>
      <c r="G428" s="35">
        <f>SUM(G425:G427)</f>
        <v>0</v>
      </c>
      <c r="H428" s="62"/>
      <c r="I428" s="18"/>
      <c r="J428" s="63"/>
      <c r="K428" s="63"/>
    </row>
    <row r="429" spans="1:11" ht="25.5" hidden="1" x14ac:dyDescent="0.2">
      <c r="A429" s="28"/>
      <c r="B429" s="98"/>
      <c r="C429" s="54"/>
      <c r="D429" s="23" t="s">
        <v>284</v>
      </c>
      <c r="E429" s="24" t="s">
        <v>431</v>
      </c>
      <c r="F429" s="5"/>
      <c r="G429" s="6"/>
      <c r="H429" s="62"/>
      <c r="I429" s="18"/>
      <c r="J429" s="63"/>
      <c r="K429" s="63"/>
    </row>
    <row r="430" spans="1:11" hidden="1" x14ac:dyDescent="0.2">
      <c r="A430" s="28">
        <v>332</v>
      </c>
      <c r="B430" s="98"/>
      <c r="C430" s="90" t="s">
        <v>0</v>
      </c>
      <c r="D430" s="91"/>
      <c r="E430" s="92"/>
      <c r="F430" s="35">
        <f>SUM(F429:F429)</f>
        <v>0</v>
      </c>
      <c r="G430" s="35">
        <f>SUM(G429:G429)</f>
        <v>0</v>
      </c>
      <c r="H430" s="62"/>
      <c r="I430" s="18"/>
      <c r="J430" s="63"/>
      <c r="K430" s="63"/>
    </row>
    <row r="431" spans="1:11" ht="30" customHeight="1" x14ac:dyDescent="0.2">
      <c r="A431" s="28">
        <v>330</v>
      </c>
      <c r="B431" s="98"/>
      <c r="C431" s="93" t="s">
        <v>8</v>
      </c>
      <c r="D431" s="3" t="s">
        <v>135</v>
      </c>
      <c r="E431" s="10" t="s">
        <v>136</v>
      </c>
      <c r="F431" s="5">
        <v>300</v>
      </c>
      <c r="G431" s="6"/>
      <c r="H431" s="62"/>
      <c r="I431" s="18"/>
      <c r="J431" s="63"/>
      <c r="K431" s="63"/>
    </row>
    <row r="432" spans="1:11" ht="25.5" hidden="1" x14ac:dyDescent="0.2">
      <c r="A432" s="28"/>
      <c r="B432" s="98"/>
      <c r="C432" s="94"/>
      <c r="D432" s="3" t="s">
        <v>137</v>
      </c>
      <c r="E432" s="10" t="s">
        <v>138</v>
      </c>
      <c r="F432" s="5"/>
      <c r="G432" s="6"/>
      <c r="H432" s="62"/>
      <c r="I432" s="18"/>
      <c r="J432" s="63"/>
      <c r="K432" s="63"/>
    </row>
    <row r="433" spans="1:11" ht="25.5" x14ac:dyDescent="0.2">
      <c r="A433" s="28"/>
      <c r="B433" s="98"/>
      <c r="C433" s="94"/>
      <c r="D433" s="23" t="s">
        <v>284</v>
      </c>
      <c r="E433" s="24" t="s">
        <v>431</v>
      </c>
      <c r="F433" s="5">
        <v>200</v>
      </c>
      <c r="G433" s="6"/>
      <c r="H433" s="62"/>
      <c r="I433" s="18"/>
      <c r="J433" s="63"/>
      <c r="K433" s="63"/>
    </row>
    <row r="434" spans="1:11" ht="44.25" hidden="1" customHeight="1" x14ac:dyDescent="0.2">
      <c r="A434" s="28">
        <v>331</v>
      </c>
      <c r="B434" s="98"/>
      <c r="C434" s="95"/>
      <c r="D434" s="23" t="s">
        <v>139</v>
      </c>
      <c r="E434" s="59" t="s">
        <v>433</v>
      </c>
      <c r="F434" s="5"/>
      <c r="G434" s="6"/>
      <c r="H434" s="62"/>
      <c r="I434" s="18"/>
      <c r="J434" s="63"/>
      <c r="K434" s="63"/>
    </row>
    <row r="435" spans="1:11" x14ac:dyDescent="0.2">
      <c r="A435" s="28">
        <v>332</v>
      </c>
      <c r="B435" s="98"/>
      <c r="C435" s="90" t="s">
        <v>0</v>
      </c>
      <c r="D435" s="91"/>
      <c r="E435" s="92"/>
      <c r="F435" s="35">
        <f>SUM(F431:F434)</f>
        <v>500</v>
      </c>
      <c r="G435" s="35">
        <f>SUM(G431:G434)</f>
        <v>0</v>
      </c>
      <c r="H435" s="62"/>
      <c r="I435" s="18"/>
      <c r="J435" s="63"/>
      <c r="K435" s="63"/>
    </row>
    <row r="436" spans="1:11" ht="33" customHeight="1" x14ac:dyDescent="0.2">
      <c r="A436" s="28">
        <v>333</v>
      </c>
      <c r="B436" s="98"/>
      <c r="C436" s="93" t="s">
        <v>11</v>
      </c>
      <c r="D436" s="3" t="s">
        <v>135</v>
      </c>
      <c r="E436" s="10" t="s">
        <v>136</v>
      </c>
      <c r="F436" s="5">
        <v>100</v>
      </c>
      <c r="G436" s="6"/>
      <c r="H436" s="62"/>
      <c r="I436" s="18"/>
      <c r="J436" s="63"/>
      <c r="K436" s="63"/>
    </row>
    <row r="437" spans="1:11" ht="29.25" customHeight="1" x14ac:dyDescent="0.2">
      <c r="A437" s="28">
        <v>334</v>
      </c>
      <c r="B437" s="98"/>
      <c r="C437" s="94"/>
      <c r="D437" s="3" t="s">
        <v>137</v>
      </c>
      <c r="E437" s="10" t="s">
        <v>138</v>
      </c>
      <c r="F437" s="5">
        <v>100</v>
      </c>
      <c r="G437" s="6"/>
      <c r="H437" s="62"/>
      <c r="I437" s="18"/>
      <c r="J437" s="63"/>
      <c r="K437" s="63"/>
    </row>
    <row r="438" spans="1:11" ht="25.5" hidden="1" x14ac:dyDescent="0.2">
      <c r="A438" s="28">
        <v>335</v>
      </c>
      <c r="B438" s="98"/>
      <c r="C438" s="95"/>
      <c r="D438" s="3" t="s">
        <v>284</v>
      </c>
      <c r="E438" s="10" t="s">
        <v>431</v>
      </c>
      <c r="F438" s="5"/>
      <c r="G438" s="6"/>
      <c r="H438" s="62"/>
      <c r="I438" s="18"/>
      <c r="J438" s="63"/>
      <c r="K438" s="63"/>
    </row>
    <row r="439" spans="1:11" x14ac:dyDescent="0.2">
      <c r="A439" s="28">
        <v>336</v>
      </c>
      <c r="B439" s="98"/>
      <c r="C439" s="90" t="s">
        <v>0</v>
      </c>
      <c r="D439" s="91"/>
      <c r="E439" s="92"/>
      <c r="F439" s="35">
        <f>SUM(F436:F438)</f>
        <v>200</v>
      </c>
      <c r="G439" s="35">
        <f>SUM(G436:G438)</f>
        <v>0</v>
      </c>
      <c r="H439" s="62"/>
      <c r="I439" s="18"/>
      <c r="J439" s="63"/>
      <c r="K439" s="63"/>
    </row>
    <row r="440" spans="1:11" ht="25.5" x14ac:dyDescent="0.2">
      <c r="A440" s="28">
        <v>337</v>
      </c>
      <c r="B440" s="98"/>
      <c r="C440" s="93" t="s">
        <v>12</v>
      </c>
      <c r="D440" s="3" t="s">
        <v>135</v>
      </c>
      <c r="E440" s="10" t="s">
        <v>136</v>
      </c>
      <c r="F440" s="5">
        <v>100</v>
      </c>
      <c r="G440" s="6"/>
      <c r="H440" s="62"/>
      <c r="I440" s="18"/>
      <c r="J440" s="63"/>
      <c r="K440" s="63"/>
    </row>
    <row r="441" spans="1:11" ht="25.5" x14ac:dyDescent="0.2">
      <c r="A441" s="28"/>
      <c r="B441" s="98"/>
      <c r="C441" s="94"/>
      <c r="D441" s="3" t="s">
        <v>137</v>
      </c>
      <c r="E441" s="10" t="s">
        <v>138</v>
      </c>
      <c r="F441" s="5">
        <v>100</v>
      </c>
      <c r="G441" s="6"/>
      <c r="H441" s="62"/>
      <c r="I441" s="18"/>
      <c r="J441" s="63"/>
      <c r="K441" s="63"/>
    </row>
    <row r="442" spans="1:11" ht="25.5" hidden="1" x14ac:dyDescent="0.2">
      <c r="A442" s="28">
        <v>338</v>
      </c>
      <c r="B442" s="98"/>
      <c r="C442" s="97"/>
      <c r="D442" s="3" t="s">
        <v>284</v>
      </c>
      <c r="E442" s="10" t="s">
        <v>431</v>
      </c>
      <c r="F442" s="5"/>
      <c r="G442" s="6"/>
      <c r="H442" s="62"/>
      <c r="I442" s="18"/>
      <c r="J442" s="63"/>
      <c r="K442" s="63"/>
    </row>
    <row r="443" spans="1:11" x14ac:dyDescent="0.2">
      <c r="A443" s="28">
        <v>339</v>
      </c>
      <c r="B443" s="98"/>
      <c r="C443" s="90" t="s">
        <v>0</v>
      </c>
      <c r="D443" s="91"/>
      <c r="E443" s="92"/>
      <c r="F443" s="35">
        <f>SUM(F440:F442)</f>
        <v>200</v>
      </c>
      <c r="G443" s="35">
        <f>SUM(G440:G442)</f>
        <v>0</v>
      </c>
      <c r="H443" s="62"/>
      <c r="I443" s="18"/>
      <c r="J443" s="63"/>
      <c r="K443" s="63"/>
    </row>
    <row r="444" spans="1:11" ht="25.5" hidden="1" x14ac:dyDescent="0.2">
      <c r="A444" s="28"/>
      <c r="B444" s="98"/>
      <c r="C444" s="93" t="s">
        <v>434</v>
      </c>
      <c r="D444" s="3" t="s">
        <v>135</v>
      </c>
      <c r="E444" s="10" t="s">
        <v>136</v>
      </c>
      <c r="F444" s="5"/>
      <c r="G444" s="6"/>
      <c r="H444" s="62"/>
      <c r="I444" s="18"/>
      <c r="J444" s="63"/>
      <c r="K444" s="63"/>
    </row>
    <row r="445" spans="1:11" ht="25.5" hidden="1" x14ac:dyDescent="0.2">
      <c r="A445" s="28"/>
      <c r="B445" s="98"/>
      <c r="C445" s="94"/>
      <c r="D445" s="3" t="s">
        <v>137</v>
      </c>
      <c r="E445" s="10" t="s">
        <v>138</v>
      </c>
      <c r="F445" s="5"/>
      <c r="G445" s="6"/>
      <c r="H445" s="62"/>
      <c r="I445" s="18"/>
      <c r="J445" s="63"/>
      <c r="K445" s="63"/>
    </row>
    <row r="446" spans="1:11" ht="25.5" hidden="1" x14ac:dyDescent="0.2">
      <c r="A446" s="28"/>
      <c r="B446" s="98"/>
      <c r="C446" s="97"/>
      <c r="D446" s="3" t="s">
        <v>284</v>
      </c>
      <c r="E446" s="10" t="s">
        <v>431</v>
      </c>
      <c r="F446" s="5"/>
      <c r="G446" s="6"/>
      <c r="H446" s="62"/>
      <c r="I446" s="18"/>
      <c r="J446" s="63"/>
      <c r="K446" s="63"/>
    </row>
    <row r="447" spans="1:11" hidden="1" x14ac:dyDescent="0.2">
      <c r="A447" s="28"/>
      <c r="B447" s="98"/>
      <c r="C447" s="90" t="s">
        <v>0</v>
      </c>
      <c r="D447" s="91"/>
      <c r="E447" s="92"/>
      <c r="F447" s="35">
        <f>SUM(F444:F446)</f>
        <v>0</v>
      </c>
      <c r="G447" s="35">
        <f>SUM(G444:G446)</f>
        <v>0</v>
      </c>
      <c r="H447" s="62"/>
      <c r="I447" s="18"/>
      <c r="J447" s="63"/>
      <c r="K447" s="63"/>
    </row>
    <row r="448" spans="1:11" ht="25.5" x14ac:dyDescent="0.2">
      <c r="A448" s="28">
        <v>340</v>
      </c>
      <c r="B448" s="98"/>
      <c r="C448" s="93" t="s">
        <v>14</v>
      </c>
      <c r="D448" s="3" t="s">
        <v>135</v>
      </c>
      <c r="E448" s="10" t="s">
        <v>136</v>
      </c>
      <c r="F448" s="5">
        <v>500</v>
      </c>
      <c r="G448" s="6"/>
      <c r="H448" s="62"/>
      <c r="I448" s="18"/>
      <c r="J448" s="63"/>
      <c r="K448" s="63"/>
    </row>
    <row r="449" spans="1:11" ht="25.5" hidden="1" x14ac:dyDescent="0.2">
      <c r="A449" s="28"/>
      <c r="B449" s="98"/>
      <c r="C449" s="94"/>
      <c r="D449" s="3" t="s">
        <v>137</v>
      </c>
      <c r="E449" s="10" t="s">
        <v>138</v>
      </c>
      <c r="F449" s="5"/>
      <c r="G449" s="6"/>
      <c r="H449" s="62"/>
      <c r="I449" s="18"/>
      <c r="J449" s="63"/>
      <c r="K449" s="63"/>
    </row>
    <row r="450" spans="1:11" ht="25.5" hidden="1" x14ac:dyDescent="0.2">
      <c r="A450" s="28">
        <v>341</v>
      </c>
      <c r="B450" s="98"/>
      <c r="C450" s="96"/>
      <c r="D450" s="3" t="s">
        <v>284</v>
      </c>
      <c r="E450" s="10" t="s">
        <v>431</v>
      </c>
      <c r="F450" s="5"/>
      <c r="G450" s="6"/>
      <c r="H450" s="62"/>
      <c r="I450" s="18"/>
      <c r="J450" s="63"/>
      <c r="K450" s="63"/>
    </row>
    <row r="451" spans="1:11" x14ac:dyDescent="0.2">
      <c r="A451" s="28">
        <v>342</v>
      </c>
      <c r="B451" s="98"/>
      <c r="C451" s="90" t="s">
        <v>0</v>
      </c>
      <c r="D451" s="91"/>
      <c r="E451" s="92"/>
      <c r="F451" s="35">
        <f>SUM(F448:F450)</f>
        <v>500</v>
      </c>
      <c r="G451" s="35">
        <f>SUM(G448:G450)</f>
        <v>0</v>
      </c>
      <c r="H451" s="62"/>
      <c r="I451" s="18"/>
      <c r="J451" s="63"/>
      <c r="K451" s="63"/>
    </row>
    <row r="452" spans="1:11" ht="25.5" hidden="1" x14ac:dyDescent="0.2">
      <c r="A452" s="28">
        <v>343</v>
      </c>
      <c r="B452" s="98"/>
      <c r="C452" s="93" t="s">
        <v>15</v>
      </c>
      <c r="D452" s="3" t="s">
        <v>284</v>
      </c>
      <c r="E452" s="10" t="s">
        <v>431</v>
      </c>
      <c r="F452" s="5"/>
      <c r="G452" s="6"/>
      <c r="H452" s="62"/>
      <c r="I452" s="18"/>
      <c r="J452" s="63"/>
      <c r="K452" s="63"/>
    </row>
    <row r="453" spans="1:11" hidden="1" x14ac:dyDescent="0.2">
      <c r="A453" s="28"/>
      <c r="B453" s="98"/>
      <c r="C453" s="94"/>
      <c r="D453" s="3" t="s">
        <v>324</v>
      </c>
      <c r="E453" s="10" t="s">
        <v>370</v>
      </c>
      <c r="F453" s="5"/>
      <c r="G453" s="6"/>
      <c r="H453" s="62"/>
      <c r="I453" s="18"/>
      <c r="J453" s="63"/>
      <c r="K453" s="63"/>
    </row>
    <row r="454" spans="1:11" ht="25.5" hidden="1" x14ac:dyDescent="0.2">
      <c r="A454" s="28">
        <v>344</v>
      </c>
      <c r="B454" s="98"/>
      <c r="C454" s="95"/>
      <c r="D454" s="3" t="s">
        <v>137</v>
      </c>
      <c r="E454" s="10" t="s">
        <v>138</v>
      </c>
      <c r="F454" s="5"/>
      <c r="G454" s="6"/>
      <c r="H454" s="62"/>
      <c r="I454" s="18"/>
      <c r="J454" s="63"/>
      <c r="K454" s="63"/>
    </row>
    <row r="455" spans="1:11" hidden="1" x14ac:dyDescent="0.2">
      <c r="A455" s="28">
        <v>345</v>
      </c>
      <c r="B455" s="98"/>
      <c r="C455" s="90" t="s">
        <v>0</v>
      </c>
      <c r="D455" s="91"/>
      <c r="E455" s="92"/>
      <c r="F455" s="35">
        <f>SUM(F452:F454)</f>
        <v>0</v>
      </c>
      <c r="G455" s="35">
        <f>SUM(G452:G454)</f>
        <v>0</v>
      </c>
      <c r="H455" s="62"/>
      <c r="I455" s="18"/>
      <c r="J455" s="63"/>
      <c r="K455" s="63"/>
    </row>
    <row r="456" spans="1:11" ht="43.5" customHeight="1" x14ac:dyDescent="0.2">
      <c r="A456" s="28">
        <v>346</v>
      </c>
      <c r="B456" s="98"/>
      <c r="C456" s="93" t="s">
        <v>30</v>
      </c>
      <c r="D456" s="3" t="s">
        <v>140</v>
      </c>
      <c r="E456" s="10" t="s">
        <v>648</v>
      </c>
      <c r="F456" s="5">
        <v>1815560</v>
      </c>
      <c r="G456" s="6">
        <v>1628616</v>
      </c>
      <c r="H456" s="62"/>
      <c r="I456" s="18"/>
      <c r="J456" s="63"/>
      <c r="K456" s="63"/>
    </row>
    <row r="457" spans="1:11" ht="25.5" x14ac:dyDescent="0.2">
      <c r="A457" s="28">
        <v>347</v>
      </c>
      <c r="B457" s="98"/>
      <c r="C457" s="98"/>
      <c r="D457" s="3" t="s">
        <v>137</v>
      </c>
      <c r="E457" s="10" t="s">
        <v>138</v>
      </c>
      <c r="F457" s="5">
        <v>3000</v>
      </c>
      <c r="G457" s="6"/>
      <c r="H457" s="62"/>
      <c r="I457" s="33"/>
      <c r="J457" s="63"/>
      <c r="K457" s="63"/>
    </row>
    <row r="458" spans="1:11" hidden="1" x14ac:dyDescent="0.2">
      <c r="A458" s="28">
        <v>348</v>
      </c>
      <c r="B458" s="98"/>
      <c r="C458" s="98"/>
      <c r="D458" s="3" t="s">
        <v>290</v>
      </c>
      <c r="E458" s="10" t="s">
        <v>291</v>
      </c>
      <c r="F458" s="5"/>
      <c r="G458" s="6"/>
      <c r="H458" s="62"/>
      <c r="I458" s="18"/>
      <c r="J458" s="63"/>
      <c r="K458" s="63"/>
    </row>
    <row r="459" spans="1:11" ht="38.25" hidden="1" x14ac:dyDescent="0.2">
      <c r="A459" s="28">
        <v>349</v>
      </c>
      <c r="B459" s="98"/>
      <c r="C459" s="98"/>
      <c r="D459" s="3" t="s">
        <v>141</v>
      </c>
      <c r="E459" s="10" t="s">
        <v>142</v>
      </c>
      <c r="F459" s="5"/>
      <c r="G459" s="6"/>
      <c r="H459" s="62"/>
      <c r="I459" s="18"/>
      <c r="J459" s="63"/>
      <c r="K459" s="63"/>
    </row>
    <row r="460" spans="1:11" ht="25.5" x14ac:dyDescent="0.2">
      <c r="A460" s="28">
        <v>350</v>
      </c>
      <c r="B460" s="98"/>
      <c r="C460" s="98"/>
      <c r="D460" s="3" t="s">
        <v>143</v>
      </c>
      <c r="E460" s="10" t="s">
        <v>263</v>
      </c>
      <c r="F460" s="5">
        <v>1000</v>
      </c>
      <c r="G460" s="6"/>
      <c r="H460" s="62"/>
      <c r="I460" s="18"/>
      <c r="J460" s="63"/>
      <c r="K460" s="63"/>
    </row>
    <row r="461" spans="1:11" ht="38.25" x14ac:dyDescent="0.2">
      <c r="A461" s="28">
        <v>351</v>
      </c>
      <c r="B461" s="98"/>
      <c r="C461" s="98"/>
      <c r="D461" s="3" t="s">
        <v>144</v>
      </c>
      <c r="E461" s="10" t="s">
        <v>145</v>
      </c>
      <c r="F461" s="5">
        <v>9500</v>
      </c>
      <c r="G461" s="6"/>
      <c r="H461" s="62"/>
      <c r="I461" s="18"/>
      <c r="J461" s="63"/>
      <c r="K461" s="63"/>
    </row>
    <row r="462" spans="1:11" ht="25.5" x14ac:dyDescent="0.2">
      <c r="A462" s="28">
        <v>352</v>
      </c>
      <c r="B462" s="98"/>
      <c r="C462" s="98"/>
      <c r="D462" s="3" t="s">
        <v>146</v>
      </c>
      <c r="E462" s="10" t="s">
        <v>147</v>
      </c>
      <c r="F462" s="5">
        <v>13000</v>
      </c>
      <c r="G462" s="6"/>
      <c r="H462" s="62"/>
      <c r="I462" s="18"/>
      <c r="J462" s="63"/>
      <c r="K462" s="63"/>
    </row>
    <row r="463" spans="1:11" ht="51" x14ac:dyDescent="0.2">
      <c r="A463" s="28">
        <v>353</v>
      </c>
      <c r="B463" s="98"/>
      <c r="C463" s="98"/>
      <c r="D463" s="3" t="s">
        <v>148</v>
      </c>
      <c r="E463" s="4" t="s">
        <v>498</v>
      </c>
      <c r="F463" s="5">
        <v>10000</v>
      </c>
      <c r="G463" s="6"/>
      <c r="H463" s="62"/>
      <c r="I463" s="18"/>
      <c r="J463" s="63"/>
      <c r="K463" s="63"/>
    </row>
    <row r="464" spans="1:11" ht="36.75" customHeight="1" x14ac:dyDescent="0.2">
      <c r="A464" s="28">
        <v>354</v>
      </c>
      <c r="B464" s="98"/>
      <c r="C464" s="98"/>
      <c r="D464" s="3" t="s">
        <v>149</v>
      </c>
      <c r="E464" s="10" t="s">
        <v>150</v>
      </c>
      <c r="F464" s="5">
        <v>30300</v>
      </c>
      <c r="G464" s="6"/>
      <c r="H464" s="62"/>
      <c r="I464" s="18"/>
      <c r="J464" s="63"/>
      <c r="K464" s="63"/>
    </row>
    <row r="465" spans="1:11" ht="51" x14ac:dyDescent="0.2">
      <c r="A465" s="28">
        <v>355</v>
      </c>
      <c r="B465" s="98"/>
      <c r="C465" s="99"/>
      <c r="D465" s="3" t="s">
        <v>151</v>
      </c>
      <c r="E465" s="22" t="s">
        <v>499</v>
      </c>
      <c r="F465" s="5">
        <v>1300</v>
      </c>
      <c r="G465" s="6"/>
      <c r="H465" s="62"/>
      <c r="I465" s="18"/>
      <c r="J465" s="63"/>
      <c r="K465" s="63"/>
    </row>
    <row r="466" spans="1:11" ht="38.25" x14ac:dyDescent="0.2">
      <c r="A466" s="28">
        <v>356</v>
      </c>
      <c r="B466" s="98"/>
      <c r="C466" s="99"/>
      <c r="D466" s="3" t="s">
        <v>292</v>
      </c>
      <c r="E466" s="17" t="s">
        <v>409</v>
      </c>
      <c r="F466" s="5">
        <v>7000</v>
      </c>
      <c r="G466" s="6"/>
      <c r="H466" s="62"/>
      <c r="I466" s="18"/>
      <c r="J466" s="63"/>
      <c r="K466" s="63"/>
    </row>
    <row r="467" spans="1:11" ht="38.25" x14ac:dyDescent="0.2">
      <c r="A467" s="28">
        <v>357</v>
      </c>
      <c r="B467" s="98"/>
      <c r="C467" s="99"/>
      <c r="D467" s="3" t="s">
        <v>152</v>
      </c>
      <c r="E467" s="22" t="s">
        <v>251</v>
      </c>
      <c r="F467" s="5">
        <v>1000</v>
      </c>
      <c r="G467" s="6"/>
      <c r="H467" s="62"/>
      <c r="I467" s="18"/>
      <c r="J467" s="63"/>
      <c r="K467" s="63"/>
    </row>
    <row r="468" spans="1:11" x14ac:dyDescent="0.2">
      <c r="A468" s="28"/>
      <c r="B468" s="98"/>
      <c r="C468" s="99"/>
      <c r="D468" s="3" t="s">
        <v>153</v>
      </c>
      <c r="E468" s="87" t="s">
        <v>154</v>
      </c>
      <c r="F468" s="5">
        <v>1500</v>
      </c>
      <c r="G468" s="6"/>
      <c r="H468" s="62"/>
      <c r="I468" s="18"/>
      <c r="J468" s="63"/>
      <c r="K468" s="63"/>
    </row>
    <row r="469" spans="1:11" ht="29.25" customHeight="1" x14ac:dyDescent="0.2">
      <c r="A469" s="28"/>
      <c r="B469" s="98"/>
      <c r="C469" s="99"/>
      <c r="D469" s="3" t="s">
        <v>324</v>
      </c>
      <c r="E469" s="87" t="s">
        <v>649</v>
      </c>
      <c r="F469" s="5">
        <v>20500</v>
      </c>
      <c r="G469" s="6"/>
      <c r="H469" s="62"/>
      <c r="I469" s="18"/>
      <c r="J469" s="63"/>
      <c r="K469" s="63"/>
    </row>
    <row r="470" spans="1:11" ht="25.5" x14ac:dyDescent="0.2">
      <c r="A470" s="28"/>
      <c r="B470" s="98"/>
      <c r="C470" s="99"/>
      <c r="D470" s="3" t="s">
        <v>318</v>
      </c>
      <c r="E470" s="73" t="s">
        <v>319</v>
      </c>
      <c r="F470" s="5">
        <v>17500</v>
      </c>
      <c r="G470" s="6"/>
      <c r="H470" s="62"/>
      <c r="I470" s="18"/>
      <c r="J470" s="63"/>
      <c r="K470" s="63"/>
    </row>
    <row r="471" spans="1:11" ht="19.5" customHeight="1" x14ac:dyDescent="0.2">
      <c r="A471" s="28"/>
      <c r="B471" s="98"/>
      <c r="C471" s="99"/>
      <c r="D471" s="3" t="s">
        <v>435</v>
      </c>
      <c r="E471" s="87" t="s">
        <v>436</v>
      </c>
      <c r="F471" s="5">
        <v>32700</v>
      </c>
      <c r="G471" s="6"/>
      <c r="H471" s="62"/>
      <c r="I471" s="18"/>
      <c r="J471" s="63"/>
      <c r="K471" s="63"/>
    </row>
    <row r="472" spans="1:11" ht="24" customHeight="1" x14ac:dyDescent="0.2">
      <c r="A472" s="28"/>
      <c r="B472" s="98"/>
      <c r="C472" s="99"/>
      <c r="D472" s="3" t="s">
        <v>531</v>
      </c>
      <c r="E472" s="87" t="s">
        <v>651</v>
      </c>
      <c r="F472" s="5">
        <v>19400</v>
      </c>
      <c r="G472" s="6"/>
      <c r="H472" s="62"/>
      <c r="I472" s="18"/>
      <c r="J472" s="63"/>
      <c r="K472" s="63"/>
    </row>
    <row r="473" spans="1:11" ht="24" customHeight="1" x14ac:dyDescent="0.2">
      <c r="A473" s="28"/>
      <c r="B473" s="98"/>
      <c r="C473" s="99"/>
      <c r="D473" s="3" t="s">
        <v>652</v>
      </c>
      <c r="E473" s="87" t="s">
        <v>654</v>
      </c>
      <c r="F473" s="5">
        <v>1000</v>
      </c>
      <c r="G473" s="6"/>
      <c r="H473" s="62"/>
      <c r="I473" s="18"/>
      <c r="J473" s="63"/>
      <c r="K473" s="63"/>
    </row>
    <row r="474" spans="1:11" ht="24" customHeight="1" x14ac:dyDescent="0.2">
      <c r="A474" s="28"/>
      <c r="B474" s="98"/>
      <c r="C474" s="99"/>
      <c r="D474" s="3" t="s">
        <v>653</v>
      </c>
      <c r="E474" s="87" t="s">
        <v>655</v>
      </c>
      <c r="F474" s="5">
        <v>1000</v>
      </c>
      <c r="G474" s="6"/>
      <c r="H474" s="62"/>
      <c r="I474" s="18"/>
      <c r="J474" s="63"/>
      <c r="K474" s="63"/>
    </row>
    <row r="475" spans="1:11" ht="24" customHeight="1" x14ac:dyDescent="0.2">
      <c r="A475" s="28"/>
      <c r="B475" s="98"/>
      <c r="C475" s="99"/>
      <c r="D475" s="3" t="s">
        <v>656</v>
      </c>
      <c r="E475" s="73" t="s">
        <v>657</v>
      </c>
      <c r="F475" s="5">
        <v>10000</v>
      </c>
      <c r="G475" s="6"/>
      <c r="H475" s="62"/>
      <c r="I475" s="18"/>
      <c r="J475" s="63"/>
      <c r="K475" s="63"/>
    </row>
    <row r="476" spans="1:11" ht="17.25" customHeight="1" x14ac:dyDescent="0.2">
      <c r="A476" s="28">
        <v>358</v>
      </c>
      <c r="B476" s="98"/>
      <c r="C476" s="99"/>
      <c r="D476" s="3" t="s">
        <v>338</v>
      </c>
      <c r="E476" s="17" t="s">
        <v>372</v>
      </c>
      <c r="F476" s="5">
        <v>30000</v>
      </c>
      <c r="G476" s="6"/>
      <c r="H476" s="62"/>
      <c r="I476" s="18"/>
      <c r="J476" s="63"/>
      <c r="K476" s="63"/>
    </row>
    <row r="477" spans="1:11" ht="54.75" customHeight="1" x14ac:dyDescent="0.2">
      <c r="A477" s="28">
        <v>359</v>
      </c>
      <c r="B477" s="98"/>
      <c r="C477" s="100"/>
      <c r="D477" s="3" t="s">
        <v>155</v>
      </c>
      <c r="E477" s="22" t="s">
        <v>252</v>
      </c>
      <c r="F477" s="5">
        <v>1600</v>
      </c>
      <c r="G477" s="6"/>
      <c r="H477" s="62"/>
      <c r="I477" s="18"/>
      <c r="J477" s="63"/>
      <c r="K477" s="63"/>
    </row>
    <row r="478" spans="1:11" x14ac:dyDescent="0.2">
      <c r="A478" s="28">
        <v>360</v>
      </c>
      <c r="B478" s="98"/>
      <c r="C478" s="90" t="s">
        <v>0</v>
      </c>
      <c r="D478" s="91"/>
      <c r="E478" s="92"/>
      <c r="F478" s="38">
        <f>SUM(F456:F477)</f>
        <v>2026860</v>
      </c>
      <c r="G478" s="38">
        <f>SUM(G456:G477)</f>
        <v>1628616</v>
      </c>
      <c r="H478" s="62"/>
      <c r="I478" s="18"/>
      <c r="J478" s="63"/>
      <c r="K478" s="63"/>
    </row>
    <row r="479" spans="1:11" ht="17.25" customHeight="1" x14ac:dyDescent="0.2">
      <c r="A479" s="28">
        <v>361</v>
      </c>
      <c r="B479" s="102" t="s">
        <v>243</v>
      </c>
      <c r="C479" s="103"/>
      <c r="D479" s="103"/>
      <c r="E479" s="104"/>
      <c r="F479" s="15">
        <f>SUM(F406+F410+F416+F420+F424+F435+F443+F451+F455+F478+F428+F439+F430+F413+F447)</f>
        <v>4944283</v>
      </c>
      <c r="G479" s="15">
        <f>SUM(G406+G410+G416+G420+G424+G435+G443+G451+G455+G478+G428+G439+G430+G413+G447)</f>
        <v>1919509</v>
      </c>
      <c r="H479" s="62"/>
      <c r="I479" s="18"/>
      <c r="J479" s="63"/>
      <c r="K479" s="63"/>
    </row>
    <row r="480" spans="1:11" ht="38.25" hidden="1" x14ac:dyDescent="0.2">
      <c r="A480" s="28">
        <v>362</v>
      </c>
      <c r="B480" s="105" t="s">
        <v>293</v>
      </c>
      <c r="C480" s="101" t="s">
        <v>214</v>
      </c>
      <c r="D480" s="3" t="s">
        <v>156</v>
      </c>
      <c r="E480" s="4" t="s">
        <v>253</v>
      </c>
      <c r="F480" s="5"/>
      <c r="G480" s="6">
        <v>0</v>
      </c>
      <c r="H480" s="62"/>
      <c r="I480" s="18"/>
      <c r="J480" s="63"/>
      <c r="K480" s="63"/>
    </row>
    <row r="481" spans="1:11" ht="38.25" hidden="1" x14ac:dyDescent="0.2">
      <c r="A481" s="28">
        <v>363</v>
      </c>
      <c r="B481" s="106"/>
      <c r="C481" s="98"/>
      <c r="D481" s="3" t="s">
        <v>157</v>
      </c>
      <c r="E481" s="4" t="s">
        <v>254</v>
      </c>
      <c r="F481" s="5"/>
      <c r="G481" s="6">
        <v>0</v>
      </c>
      <c r="H481" s="62"/>
      <c r="I481" s="18"/>
      <c r="J481" s="63"/>
      <c r="K481" s="63"/>
    </row>
    <row r="482" spans="1:11" ht="33.75" hidden="1" customHeight="1" x14ac:dyDescent="0.2">
      <c r="A482" s="28">
        <v>364</v>
      </c>
      <c r="B482" s="106"/>
      <c r="C482" s="98"/>
      <c r="D482" s="3" t="s">
        <v>158</v>
      </c>
      <c r="E482" s="10" t="s">
        <v>159</v>
      </c>
      <c r="F482" s="5"/>
      <c r="G482" s="6">
        <v>0</v>
      </c>
      <c r="H482" s="62"/>
      <c r="I482" s="18"/>
      <c r="J482" s="63"/>
      <c r="K482" s="63"/>
    </row>
    <row r="483" spans="1:11" ht="34.5" customHeight="1" x14ac:dyDescent="0.2">
      <c r="A483" s="28">
        <v>365</v>
      </c>
      <c r="B483" s="106"/>
      <c r="C483" s="99"/>
      <c r="D483" s="3" t="s">
        <v>160</v>
      </c>
      <c r="E483" s="17" t="s">
        <v>161</v>
      </c>
      <c r="F483" s="5">
        <v>20000</v>
      </c>
      <c r="G483" s="6"/>
      <c r="H483" s="62"/>
      <c r="I483" s="18"/>
      <c r="J483" s="63"/>
      <c r="K483" s="63"/>
    </row>
    <row r="484" spans="1:11" ht="25.5" x14ac:dyDescent="0.2">
      <c r="A484" s="28">
        <v>366</v>
      </c>
      <c r="B484" s="106"/>
      <c r="C484" s="99"/>
      <c r="D484" s="3" t="s">
        <v>162</v>
      </c>
      <c r="E484" s="17" t="s">
        <v>163</v>
      </c>
      <c r="F484" s="5">
        <v>6000</v>
      </c>
      <c r="G484" s="6"/>
      <c r="H484" s="62"/>
      <c r="I484" s="18"/>
      <c r="J484" s="63"/>
      <c r="K484" s="63"/>
    </row>
    <row r="485" spans="1:11" x14ac:dyDescent="0.2">
      <c r="A485" s="28"/>
      <c r="B485" s="106"/>
      <c r="C485" s="99"/>
      <c r="D485" s="20" t="s">
        <v>428</v>
      </c>
      <c r="E485" s="22" t="s">
        <v>427</v>
      </c>
      <c r="F485" s="5">
        <v>25000</v>
      </c>
      <c r="G485" s="6"/>
      <c r="H485" s="62"/>
      <c r="I485" s="18"/>
      <c r="J485" s="63"/>
      <c r="K485" s="63"/>
    </row>
    <row r="486" spans="1:11" ht="42" customHeight="1" x14ac:dyDescent="0.2">
      <c r="A486" s="28"/>
      <c r="B486" s="106"/>
      <c r="C486" s="99"/>
      <c r="D486" s="3" t="s">
        <v>658</v>
      </c>
      <c r="E486" s="73" t="s">
        <v>659</v>
      </c>
      <c r="F486" s="5">
        <v>2000</v>
      </c>
      <c r="G486" s="6"/>
      <c r="H486" s="62"/>
      <c r="I486" s="18"/>
      <c r="J486" s="63"/>
      <c r="K486" s="63"/>
    </row>
    <row r="487" spans="1:11" ht="42" customHeight="1" x14ac:dyDescent="0.2">
      <c r="A487" s="28"/>
      <c r="B487" s="106"/>
      <c r="C487" s="99"/>
      <c r="D487" s="3" t="s">
        <v>660</v>
      </c>
      <c r="E487" s="73" t="s">
        <v>661</v>
      </c>
      <c r="F487" s="5">
        <v>12370</v>
      </c>
      <c r="G487" s="6"/>
      <c r="H487" s="62"/>
      <c r="I487" s="18"/>
      <c r="J487" s="63"/>
      <c r="K487" s="63"/>
    </row>
    <row r="488" spans="1:11" ht="45" hidden="1" customHeight="1" x14ac:dyDescent="0.2">
      <c r="A488" s="28">
        <v>367</v>
      </c>
      <c r="B488" s="106"/>
      <c r="C488" s="99"/>
      <c r="D488" s="3" t="s">
        <v>615</v>
      </c>
      <c r="E488" s="86" t="s">
        <v>500</v>
      </c>
      <c r="F488" s="5"/>
      <c r="G488" s="6"/>
      <c r="H488" s="62"/>
      <c r="I488" s="18"/>
      <c r="J488" s="63"/>
      <c r="K488" s="63"/>
    </row>
    <row r="489" spans="1:11" ht="43.5" hidden="1" customHeight="1" x14ac:dyDescent="0.2">
      <c r="A489" s="28"/>
      <c r="B489" s="106"/>
      <c r="C489" s="99"/>
      <c r="D489" s="3" t="s">
        <v>430</v>
      </c>
      <c r="E489" s="73" t="s">
        <v>501</v>
      </c>
      <c r="F489" s="5"/>
      <c r="G489" s="6"/>
      <c r="H489" s="62"/>
      <c r="I489" s="18"/>
      <c r="J489" s="63"/>
      <c r="K489" s="63"/>
    </row>
    <row r="490" spans="1:11" ht="44.25" hidden="1" customHeight="1" x14ac:dyDescent="0.2">
      <c r="A490" s="28"/>
      <c r="B490" s="106"/>
      <c r="C490" s="99"/>
      <c r="D490" s="3" t="s">
        <v>429</v>
      </c>
      <c r="E490" s="73" t="s">
        <v>502</v>
      </c>
      <c r="F490" s="5"/>
      <c r="G490" s="6"/>
      <c r="H490" s="62"/>
      <c r="I490" s="18"/>
      <c r="J490" s="63"/>
      <c r="K490" s="63"/>
    </row>
    <row r="491" spans="1:11" ht="54" hidden="1" customHeight="1" x14ac:dyDescent="0.2">
      <c r="A491" s="28"/>
      <c r="B491" s="106"/>
      <c r="C491" s="99"/>
      <c r="D491" s="3" t="s">
        <v>533</v>
      </c>
      <c r="E491" s="86" t="s">
        <v>532</v>
      </c>
      <c r="F491" s="5"/>
      <c r="G491" s="6"/>
      <c r="H491" s="62"/>
      <c r="I491" s="18"/>
      <c r="J491" s="63"/>
      <c r="K491" s="63"/>
    </row>
    <row r="492" spans="1:11" ht="42" customHeight="1" x14ac:dyDescent="0.2">
      <c r="A492" s="28">
        <v>368</v>
      </c>
      <c r="B492" s="106"/>
      <c r="C492" s="100"/>
      <c r="D492" s="3" t="s">
        <v>534</v>
      </c>
      <c r="E492" s="73" t="s">
        <v>535</v>
      </c>
      <c r="F492" s="5">
        <v>50000</v>
      </c>
      <c r="G492" s="6"/>
      <c r="H492" s="62"/>
      <c r="I492" s="18"/>
      <c r="J492" s="63"/>
      <c r="K492" s="63"/>
    </row>
    <row r="493" spans="1:11" x14ac:dyDescent="0.2">
      <c r="A493" s="28">
        <v>369</v>
      </c>
      <c r="B493" s="107"/>
      <c r="C493" s="90" t="s">
        <v>0</v>
      </c>
      <c r="D493" s="91"/>
      <c r="E493" s="92"/>
      <c r="F493" s="38">
        <f>SUM(F480:F492)</f>
        <v>115370</v>
      </c>
      <c r="G493" s="38">
        <f>SUM(G480:G492)</f>
        <v>0</v>
      </c>
      <c r="H493" s="62"/>
      <c r="I493" s="18"/>
      <c r="J493" s="63"/>
      <c r="K493" s="63"/>
    </row>
    <row r="494" spans="1:11" ht="22.5" customHeight="1" x14ac:dyDescent="0.2">
      <c r="A494" s="28">
        <v>370</v>
      </c>
      <c r="B494" s="102" t="s">
        <v>332</v>
      </c>
      <c r="C494" s="103"/>
      <c r="D494" s="103"/>
      <c r="E494" s="104"/>
      <c r="F494" s="15">
        <f>SUM(F493)</f>
        <v>115370</v>
      </c>
      <c r="G494" s="15">
        <f>SUM(G493)</f>
        <v>0</v>
      </c>
      <c r="H494" s="62"/>
      <c r="I494" s="18"/>
      <c r="J494" s="63"/>
      <c r="K494" s="63"/>
    </row>
    <row r="495" spans="1:11" ht="38.25" x14ac:dyDescent="0.2">
      <c r="A495" s="28">
        <v>371</v>
      </c>
      <c r="B495" s="101" t="s">
        <v>244</v>
      </c>
      <c r="C495" s="112" t="s">
        <v>224</v>
      </c>
      <c r="D495" s="3" t="s">
        <v>184</v>
      </c>
      <c r="E495" s="10" t="s">
        <v>696</v>
      </c>
      <c r="F495" s="5">
        <v>340000</v>
      </c>
      <c r="G495" s="6">
        <v>0</v>
      </c>
      <c r="H495" s="62"/>
      <c r="I495" s="18"/>
      <c r="J495" s="63"/>
      <c r="K495" s="63"/>
    </row>
    <row r="496" spans="1:11" ht="25.5" hidden="1" x14ac:dyDescent="0.2">
      <c r="A496" s="28"/>
      <c r="B496" s="98"/>
      <c r="C496" s="112"/>
      <c r="D496" s="3" t="s">
        <v>164</v>
      </c>
      <c r="E496" s="10" t="s">
        <v>373</v>
      </c>
      <c r="F496" s="5"/>
      <c r="G496" s="6">
        <v>0</v>
      </c>
      <c r="H496" s="62"/>
      <c r="I496" s="18"/>
      <c r="J496" s="63"/>
      <c r="K496" s="63"/>
    </row>
    <row r="497" spans="1:11" x14ac:dyDescent="0.2">
      <c r="A497" s="28">
        <v>372</v>
      </c>
      <c r="B497" s="109"/>
      <c r="C497" s="112"/>
      <c r="D497" s="3" t="s">
        <v>182</v>
      </c>
      <c r="E497" s="10" t="s">
        <v>183</v>
      </c>
      <c r="F497" s="5">
        <v>10000</v>
      </c>
      <c r="G497" s="6"/>
      <c r="H497" s="62"/>
      <c r="I497" s="18"/>
      <c r="J497" s="63"/>
      <c r="K497" s="63"/>
    </row>
    <row r="498" spans="1:11" ht="38.25" x14ac:dyDescent="0.2">
      <c r="A498" s="28"/>
      <c r="B498" s="109"/>
      <c r="C498" s="112"/>
      <c r="D498" s="3" t="s">
        <v>437</v>
      </c>
      <c r="E498" s="10" t="s">
        <v>438</v>
      </c>
      <c r="F498" s="41">
        <v>56000</v>
      </c>
      <c r="G498" s="6"/>
      <c r="H498" s="62"/>
      <c r="I498" s="18"/>
      <c r="J498" s="63"/>
      <c r="K498" s="63"/>
    </row>
    <row r="499" spans="1:11" ht="25.5" x14ac:dyDescent="0.2">
      <c r="A499" s="28"/>
      <c r="B499" s="109"/>
      <c r="C499" s="112"/>
      <c r="D499" s="3" t="s">
        <v>602</v>
      </c>
      <c r="E499" s="4" t="s">
        <v>601</v>
      </c>
      <c r="F499" s="41">
        <v>40000</v>
      </c>
      <c r="G499" s="6"/>
      <c r="H499" s="62"/>
      <c r="I499" s="18"/>
      <c r="J499" s="63"/>
      <c r="K499" s="63"/>
    </row>
    <row r="500" spans="1:11" ht="25.5" x14ac:dyDescent="0.2">
      <c r="A500" s="28"/>
      <c r="B500" s="109"/>
      <c r="C500" s="112"/>
      <c r="D500" s="3" t="s">
        <v>185</v>
      </c>
      <c r="E500" s="10" t="s">
        <v>186</v>
      </c>
      <c r="F500" s="41">
        <v>10000</v>
      </c>
      <c r="G500" s="6"/>
      <c r="H500" s="62"/>
      <c r="I500" s="18"/>
      <c r="J500" s="63"/>
      <c r="K500" s="63"/>
    </row>
    <row r="501" spans="1:11" ht="18.75" customHeight="1" x14ac:dyDescent="0.2">
      <c r="A501" s="28"/>
      <c r="B501" s="109"/>
      <c r="C501" s="112"/>
      <c r="D501" s="3" t="s">
        <v>606</v>
      </c>
      <c r="E501" s="10" t="s">
        <v>607</v>
      </c>
      <c r="F501" s="41">
        <v>30000</v>
      </c>
      <c r="G501" s="6"/>
      <c r="H501" s="62"/>
      <c r="I501" s="18"/>
      <c r="J501" s="63"/>
      <c r="K501" s="63"/>
    </row>
    <row r="502" spans="1:11" x14ac:dyDescent="0.2">
      <c r="A502" s="28"/>
      <c r="B502" s="109"/>
      <c r="C502" s="112"/>
      <c r="D502" s="3" t="s">
        <v>178</v>
      </c>
      <c r="E502" s="10" t="s">
        <v>179</v>
      </c>
      <c r="F502" s="41">
        <v>130000</v>
      </c>
      <c r="G502" s="6"/>
      <c r="H502" s="62"/>
      <c r="I502" s="18"/>
      <c r="J502" s="63"/>
      <c r="K502" s="63"/>
    </row>
    <row r="503" spans="1:11" x14ac:dyDescent="0.2">
      <c r="A503" s="28"/>
      <c r="B503" s="109"/>
      <c r="C503" s="112"/>
      <c r="D503" s="3" t="s">
        <v>171</v>
      </c>
      <c r="E503" s="10" t="s">
        <v>172</v>
      </c>
      <c r="F503" s="41">
        <v>60369</v>
      </c>
      <c r="G503" s="6">
        <v>59329</v>
      </c>
      <c r="H503" s="62"/>
      <c r="I503" s="18"/>
      <c r="J503" s="63"/>
      <c r="K503" s="63"/>
    </row>
    <row r="504" spans="1:11" ht="20.25" customHeight="1" x14ac:dyDescent="0.2">
      <c r="A504" s="28"/>
      <c r="B504" s="109"/>
      <c r="C504" s="112"/>
      <c r="D504" s="3" t="s">
        <v>605</v>
      </c>
      <c r="E504" s="10" t="s">
        <v>582</v>
      </c>
      <c r="F504" s="41">
        <v>50000</v>
      </c>
      <c r="G504" s="6"/>
      <c r="H504" s="62"/>
      <c r="I504" s="18"/>
      <c r="J504" s="63"/>
      <c r="K504" s="63"/>
    </row>
    <row r="505" spans="1:11" ht="45" customHeight="1" x14ac:dyDescent="0.2">
      <c r="A505" s="28"/>
      <c r="B505" s="109"/>
      <c r="C505" s="112"/>
      <c r="D505" s="3" t="s">
        <v>177</v>
      </c>
      <c r="E505" s="4" t="s">
        <v>246</v>
      </c>
      <c r="F505" s="41">
        <v>139729</v>
      </c>
      <c r="G505" s="6">
        <v>133209</v>
      </c>
      <c r="H505" s="62"/>
      <c r="I505" s="18"/>
      <c r="J505" s="63"/>
      <c r="K505" s="63"/>
    </row>
    <row r="506" spans="1:11" ht="33.75" customHeight="1" x14ac:dyDescent="0.2">
      <c r="A506" s="28">
        <v>373</v>
      </c>
      <c r="B506" s="109"/>
      <c r="C506" s="112"/>
      <c r="D506" s="3" t="s">
        <v>166</v>
      </c>
      <c r="E506" s="10" t="s">
        <v>167</v>
      </c>
      <c r="F506" s="5">
        <v>15000</v>
      </c>
      <c r="G506" s="6"/>
      <c r="H506" s="62"/>
      <c r="I506" s="18"/>
      <c r="J506" s="63"/>
      <c r="K506" s="63"/>
    </row>
    <row r="507" spans="1:11" ht="42" customHeight="1" x14ac:dyDescent="0.2">
      <c r="A507" s="28">
        <v>374</v>
      </c>
      <c r="B507" s="109"/>
      <c r="C507" s="112"/>
      <c r="D507" s="3" t="s">
        <v>168</v>
      </c>
      <c r="E507" s="10" t="s">
        <v>245</v>
      </c>
      <c r="F507" s="5"/>
      <c r="G507" s="6"/>
      <c r="H507" s="62"/>
      <c r="I507" s="18"/>
      <c r="J507" s="63"/>
      <c r="K507" s="63"/>
    </row>
    <row r="508" spans="1:11" ht="34.5" customHeight="1" x14ac:dyDescent="0.2">
      <c r="A508" s="28">
        <v>375</v>
      </c>
      <c r="B508" s="109"/>
      <c r="C508" s="112"/>
      <c r="D508" s="3" t="s">
        <v>376</v>
      </c>
      <c r="E508" s="10" t="s">
        <v>377</v>
      </c>
      <c r="F508" s="5"/>
      <c r="G508" s="6"/>
      <c r="H508" s="62"/>
      <c r="I508" s="18"/>
      <c r="J508" s="63"/>
      <c r="K508" s="63"/>
    </row>
    <row r="509" spans="1:11" ht="38.25" x14ac:dyDescent="0.2">
      <c r="A509" s="28"/>
      <c r="B509" s="109"/>
      <c r="C509" s="112"/>
      <c r="D509" s="3" t="s">
        <v>180</v>
      </c>
      <c r="E509" s="10" t="s">
        <v>181</v>
      </c>
      <c r="F509" s="5">
        <v>406054</v>
      </c>
      <c r="G509" s="6">
        <v>399234</v>
      </c>
      <c r="H509" s="62"/>
      <c r="I509" s="18"/>
      <c r="J509" s="63"/>
      <c r="K509" s="63"/>
    </row>
    <row r="510" spans="1:11" ht="25.5" x14ac:dyDescent="0.2">
      <c r="A510" s="28"/>
      <c r="B510" s="109"/>
      <c r="C510" s="112"/>
      <c r="D510" s="3" t="s">
        <v>625</v>
      </c>
      <c r="E510" s="10" t="s">
        <v>623</v>
      </c>
      <c r="F510" s="5"/>
      <c r="G510" s="6"/>
      <c r="H510" s="62"/>
      <c r="I510" s="18"/>
      <c r="J510" s="63"/>
      <c r="K510" s="63"/>
    </row>
    <row r="511" spans="1:11" ht="38.25" x14ac:dyDescent="0.2">
      <c r="A511" s="28"/>
      <c r="B511" s="109"/>
      <c r="C511" s="112"/>
      <c r="D511" s="3" t="s">
        <v>624</v>
      </c>
      <c r="E511" s="10" t="s">
        <v>626</v>
      </c>
      <c r="F511" s="5"/>
      <c r="G511" s="6"/>
      <c r="H511" s="62"/>
      <c r="I511" s="18"/>
      <c r="J511" s="63"/>
      <c r="K511" s="63"/>
    </row>
    <row r="512" spans="1:11" ht="48" customHeight="1" x14ac:dyDescent="0.2">
      <c r="A512" s="28"/>
      <c r="B512" s="109"/>
      <c r="C512" s="112"/>
      <c r="D512" s="3" t="s">
        <v>608</v>
      </c>
      <c r="E512" s="10" t="s">
        <v>596</v>
      </c>
      <c r="F512" s="5"/>
      <c r="G512" s="6"/>
      <c r="H512" s="62"/>
      <c r="I512" s="18"/>
      <c r="J512" s="63"/>
      <c r="K512" s="63"/>
    </row>
    <row r="513" spans="1:11" ht="57" customHeight="1" x14ac:dyDescent="0.2">
      <c r="A513" s="28">
        <v>376</v>
      </c>
      <c r="B513" s="109"/>
      <c r="C513" s="112"/>
      <c r="D513" s="3" t="s">
        <v>294</v>
      </c>
      <c r="E513" s="4" t="s">
        <v>295</v>
      </c>
      <c r="F513" s="5">
        <v>20000</v>
      </c>
      <c r="G513" s="6"/>
      <c r="H513" s="62"/>
      <c r="I513" s="18"/>
      <c r="J513" s="63"/>
      <c r="K513" s="63"/>
    </row>
    <row r="514" spans="1:11" x14ac:dyDescent="0.2">
      <c r="A514" s="28">
        <v>377</v>
      </c>
      <c r="B514" s="109"/>
      <c r="C514" s="110" t="s">
        <v>0</v>
      </c>
      <c r="D514" s="110"/>
      <c r="E514" s="110"/>
      <c r="F514" s="38">
        <f>SUM(F495:F513)</f>
        <v>1307152</v>
      </c>
      <c r="G514" s="38">
        <f>SUM(G495:G513)</f>
        <v>591772</v>
      </c>
      <c r="H514" s="62"/>
      <c r="I514" s="18"/>
      <c r="J514" s="63"/>
      <c r="K514" s="63"/>
    </row>
    <row r="515" spans="1:11" ht="51" x14ac:dyDescent="0.2">
      <c r="A515" s="28"/>
      <c r="B515" s="109"/>
      <c r="C515" s="112" t="s">
        <v>418</v>
      </c>
      <c r="D515" s="3" t="s">
        <v>536</v>
      </c>
      <c r="E515" s="10" t="s">
        <v>537</v>
      </c>
      <c r="F515" s="75">
        <v>900000</v>
      </c>
      <c r="G515" s="75"/>
      <c r="H515" s="62"/>
      <c r="I515" s="18"/>
      <c r="J515" s="63"/>
      <c r="K515" s="63"/>
    </row>
    <row r="516" spans="1:11" ht="51" x14ac:dyDescent="0.2">
      <c r="A516" s="28"/>
      <c r="B516" s="109"/>
      <c r="C516" s="172"/>
      <c r="D516" s="3" t="s">
        <v>538</v>
      </c>
      <c r="E516" s="10" t="s">
        <v>539</v>
      </c>
      <c r="F516" s="75">
        <v>50000</v>
      </c>
      <c r="G516" s="75"/>
      <c r="H516" s="62"/>
      <c r="I516" s="18"/>
      <c r="J516" s="63"/>
      <c r="K516" s="63"/>
    </row>
    <row r="517" spans="1:11" ht="18.75" customHeight="1" x14ac:dyDescent="0.2">
      <c r="A517" s="28">
        <v>378</v>
      </c>
      <c r="B517" s="109"/>
      <c r="C517" s="172"/>
      <c r="D517" s="173" t="s">
        <v>0</v>
      </c>
      <c r="E517" s="174"/>
      <c r="F517" s="74">
        <f>SUM(F515:F516)</f>
        <v>950000</v>
      </c>
      <c r="G517" s="74">
        <f>SUM(G515:G516)</f>
        <v>0</v>
      </c>
      <c r="H517" s="62"/>
      <c r="I517" s="18"/>
      <c r="J517" s="63"/>
      <c r="K517" s="63"/>
    </row>
    <row r="518" spans="1:11" ht="27.75" customHeight="1" x14ac:dyDescent="0.2">
      <c r="A518" s="28">
        <v>379</v>
      </c>
      <c r="B518" s="109"/>
      <c r="C518" s="111" t="s">
        <v>2</v>
      </c>
      <c r="D518" s="3" t="s">
        <v>169</v>
      </c>
      <c r="E518" s="10" t="s">
        <v>170</v>
      </c>
      <c r="F518" s="5">
        <v>2000</v>
      </c>
      <c r="G518" s="6"/>
      <c r="H518" s="62"/>
      <c r="I518" s="18"/>
      <c r="J518" s="63"/>
      <c r="K518" s="63"/>
    </row>
    <row r="519" spans="1:11" ht="25.5" x14ac:dyDescent="0.2">
      <c r="A519" s="28">
        <v>380</v>
      </c>
      <c r="B519" s="109"/>
      <c r="C519" s="112"/>
      <c r="D519" s="3" t="s">
        <v>164</v>
      </c>
      <c r="E519" s="10" t="s">
        <v>165</v>
      </c>
      <c r="F519" s="5">
        <v>18500</v>
      </c>
      <c r="G519" s="6"/>
      <c r="H519" s="62"/>
      <c r="I519" s="18"/>
      <c r="J519" s="63"/>
      <c r="K519" s="63"/>
    </row>
    <row r="520" spans="1:11" x14ac:dyDescent="0.2">
      <c r="A520" s="28"/>
      <c r="B520" s="109"/>
      <c r="C520" s="112"/>
      <c r="D520" s="3" t="s">
        <v>178</v>
      </c>
      <c r="E520" s="10" t="s">
        <v>374</v>
      </c>
      <c r="F520" s="5">
        <v>1500</v>
      </c>
      <c r="G520" s="6"/>
      <c r="H520" s="62"/>
      <c r="I520" s="18"/>
      <c r="J520" s="63"/>
      <c r="K520" s="63"/>
    </row>
    <row r="521" spans="1:11" ht="27" customHeight="1" x14ac:dyDescent="0.2">
      <c r="A521" s="28">
        <v>381</v>
      </c>
      <c r="B521" s="109"/>
      <c r="C521" s="112"/>
      <c r="D521" s="3" t="s">
        <v>171</v>
      </c>
      <c r="E521" s="10" t="s">
        <v>172</v>
      </c>
      <c r="F521" s="5">
        <v>6000</v>
      </c>
      <c r="G521" s="6"/>
      <c r="H521" s="62"/>
      <c r="I521" s="18"/>
      <c r="J521" s="63"/>
      <c r="K521" s="63"/>
    </row>
    <row r="522" spans="1:11" x14ac:dyDescent="0.2">
      <c r="A522" s="28">
        <v>382</v>
      </c>
      <c r="B522" s="109"/>
      <c r="C522" s="112"/>
      <c r="D522" s="3" t="s">
        <v>173</v>
      </c>
      <c r="E522" s="10" t="s">
        <v>174</v>
      </c>
      <c r="F522" s="5">
        <v>500</v>
      </c>
      <c r="G522" s="6"/>
      <c r="H522" s="62"/>
      <c r="I522" s="18"/>
      <c r="J522" s="63"/>
      <c r="K522" s="63"/>
    </row>
    <row r="523" spans="1:11" ht="25.5" hidden="1" x14ac:dyDescent="0.2">
      <c r="A523" s="28">
        <v>383</v>
      </c>
      <c r="B523" s="109"/>
      <c r="C523" s="112"/>
      <c r="D523" s="3" t="s">
        <v>175</v>
      </c>
      <c r="E523" s="10" t="s">
        <v>176</v>
      </c>
      <c r="F523" s="5"/>
      <c r="G523" s="6"/>
      <c r="H523" s="62"/>
      <c r="I523" s="18"/>
      <c r="J523" s="63"/>
      <c r="K523" s="63"/>
    </row>
    <row r="524" spans="1:11" ht="38.25" x14ac:dyDescent="0.2">
      <c r="A524" s="28">
        <v>384</v>
      </c>
      <c r="B524" s="109"/>
      <c r="C524" s="112"/>
      <c r="D524" s="3" t="s">
        <v>177</v>
      </c>
      <c r="E524" s="4" t="s">
        <v>246</v>
      </c>
      <c r="F524" s="5">
        <v>2000</v>
      </c>
      <c r="G524" s="6"/>
      <c r="H524" s="62"/>
      <c r="I524" s="18"/>
      <c r="J524" s="63"/>
      <c r="K524" s="63"/>
    </row>
    <row r="525" spans="1:11" x14ac:dyDescent="0.2">
      <c r="A525" s="28">
        <v>385</v>
      </c>
      <c r="B525" s="109"/>
      <c r="C525" s="110" t="s">
        <v>0</v>
      </c>
      <c r="D525" s="110"/>
      <c r="E525" s="110"/>
      <c r="F525" s="38">
        <f>SUM(F518:F524)</f>
        <v>30500</v>
      </c>
      <c r="G525" s="38">
        <f>SUM(G518:G524)</f>
        <v>0</v>
      </c>
      <c r="H525" s="62"/>
      <c r="I525" s="18"/>
      <c r="J525" s="63"/>
      <c r="K525" s="63"/>
    </row>
    <row r="526" spans="1:11" ht="25.5" x14ac:dyDescent="0.2">
      <c r="A526" s="28">
        <v>386</v>
      </c>
      <c r="B526" s="109"/>
      <c r="C526" s="111" t="s">
        <v>3</v>
      </c>
      <c r="D526" s="3" t="s">
        <v>164</v>
      </c>
      <c r="E526" s="10" t="s">
        <v>165</v>
      </c>
      <c r="F526" s="5">
        <v>1000</v>
      </c>
      <c r="G526" s="6"/>
      <c r="H526" s="62"/>
      <c r="I526" s="18"/>
      <c r="J526" s="63"/>
      <c r="K526" s="63"/>
    </row>
    <row r="527" spans="1:11" ht="38.25" x14ac:dyDescent="0.2">
      <c r="A527" s="28"/>
      <c r="B527" s="109"/>
      <c r="C527" s="111"/>
      <c r="D527" s="3" t="s">
        <v>180</v>
      </c>
      <c r="E527" s="10" t="s">
        <v>181</v>
      </c>
      <c r="F527" s="5">
        <v>5000</v>
      </c>
      <c r="G527" s="6"/>
      <c r="H527" s="62"/>
      <c r="I527" s="18"/>
      <c r="J527" s="63"/>
      <c r="K527" s="63"/>
    </row>
    <row r="528" spans="1:11" x14ac:dyDescent="0.2">
      <c r="A528" s="28"/>
      <c r="B528" s="109"/>
      <c r="C528" s="111"/>
      <c r="D528" s="3" t="s">
        <v>173</v>
      </c>
      <c r="E528" s="10" t="s">
        <v>174</v>
      </c>
      <c r="F528" s="5">
        <v>200</v>
      </c>
      <c r="G528" s="6"/>
      <c r="H528" s="62"/>
      <c r="I528" s="18"/>
      <c r="J528" s="63"/>
      <c r="K528" s="63"/>
    </row>
    <row r="529" spans="1:11" x14ac:dyDescent="0.2">
      <c r="A529" s="28"/>
      <c r="B529" s="109"/>
      <c r="C529" s="111"/>
      <c r="D529" s="3" t="s">
        <v>178</v>
      </c>
      <c r="E529" s="10" t="s">
        <v>374</v>
      </c>
      <c r="F529" s="5">
        <v>1000</v>
      </c>
      <c r="G529" s="6"/>
      <c r="H529" s="62"/>
      <c r="I529" s="18"/>
      <c r="J529" s="63"/>
      <c r="K529" s="63"/>
    </row>
    <row r="530" spans="1:11" x14ac:dyDescent="0.2">
      <c r="A530" s="28">
        <v>387</v>
      </c>
      <c r="B530" s="109"/>
      <c r="C530" s="112"/>
      <c r="D530" s="3" t="s">
        <v>171</v>
      </c>
      <c r="E530" s="10" t="s">
        <v>172</v>
      </c>
      <c r="F530" s="5">
        <v>1100</v>
      </c>
      <c r="G530" s="6"/>
      <c r="H530" s="62"/>
      <c r="I530" s="18"/>
      <c r="J530" s="63"/>
      <c r="K530" s="63"/>
    </row>
    <row r="531" spans="1:11" x14ac:dyDescent="0.2">
      <c r="A531" s="28">
        <v>388</v>
      </c>
      <c r="B531" s="109"/>
      <c r="C531" s="110" t="s">
        <v>0</v>
      </c>
      <c r="D531" s="110"/>
      <c r="E531" s="110"/>
      <c r="F531" s="38">
        <f>SUM(F526:F530)</f>
        <v>8300</v>
      </c>
      <c r="G531" s="38">
        <f>SUM(G526:G530)</f>
        <v>0</v>
      </c>
      <c r="H531" s="62"/>
      <c r="I531" s="18"/>
      <c r="J531" s="63"/>
      <c r="K531" s="63"/>
    </row>
    <row r="532" spans="1:11" ht="25.5" x14ac:dyDescent="0.2">
      <c r="A532" s="28">
        <v>389</v>
      </c>
      <c r="B532" s="109"/>
      <c r="C532" s="111" t="s">
        <v>4</v>
      </c>
      <c r="D532" s="3" t="s">
        <v>169</v>
      </c>
      <c r="E532" s="10" t="s">
        <v>170</v>
      </c>
      <c r="F532" s="5">
        <v>2500</v>
      </c>
      <c r="G532" s="6"/>
      <c r="H532" s="62"/>
      <c r="I532" s="18"/>
      <c r="J532" s="63"/>
      <c r="K532" s="63"/>
    </row>
    <row r="533" spans="1:11" x14ac:dyDescent="0.2">
      <c r="A533" s="28">
        <v>390</v>
      </c>
      <c r="B533" s="109"/>
      <c r="C533" s="112"/>
      <c r="D533" s="3" t="s">
        <v>178</v>
      </c>
      <c r="E533" s="10" t="s">
        <v>179</v>
      </c>
      <c r="F533" s="5">
        <v>1000</v>
      </c>
      <c r="G533" s="6"/>
      <c r="H533" s="62"/>
      <c r="I533" s="18"/>
      <c r="J533" s="63"/>
      <c r="K533" s="63"/>
    </row>
    <row r="534" spans="1:11" x14ac:dyDescent="0.2">
      <c r="A534" s="28">
        <v>391</v>
      </c>
      <c r="B534" s="109"/>
      <c r="C534" s="112"/>
      <c r="D534" s="3" t="s">
        <v>171</v>
      </c>
      <c r="E534" s="10" t="s">
        <v>172</v>
      </c>
      <c r="F534" s="5">
        <v>2500</v>
      </c>
      <c r="G534" s="6"/>
      <c r="H534" s="62"/>
      <c r="I534" s="18"/>
      <c r="J534" s="63"/>
      <c r="K534" s="63"/>
    </row>
    <row r="535" spans="1:11" x14ac:dyDescent="0.2">
      <c r="A535" s="28">
        <v>392</v>
      </c>
      <c r="B535" s="109"/>
      <c r="C535" s="112"/>
      <c r="D535" s="3" t="s">
        <v>173</v>
      </c>
      <c r="E535" s="10" t="s">
        <v>174</v>
      </c>
      <c r="F535" s="5">
        <v>200</v>
      </c>
      <c r="G535" s="6"/>
      <c r="H535" s="62"/>
      <c r="I535" s="18"/>
      <c r="J535" s="63"/>
      <c r="K535" s="63"/>
    </row>
    <row r="536" spans="1:11" ht="29.25" customHeight="1" x14ac:dyDescent="0.2">
      <c r="A536" s="28"/>
      <c r="B536" s="109"/>
      <c r="C536" s="112"/>
      <c r="D536" s="3" t="s">
        <v>164</v>
      </c>
      <c r="E536" s="10" t="s">
        <v>165</v>
      </c>
      <c r="F536" s="5">
        <v>1500</v>
      </c>
      <c r="G536" s="6"/>
      <c r="H536" s="62"/>
      <c r="I536" s="18"/>
      <c r="J536" s="63"/>
      <c r="K536" s="63"/>
    </row>
    <row r="537" spans="1:11" ht="38.25" x14ac:dyDescent="0.2">
      <c r="A537" s="28">
        <v>393</v>
      </c>
      <c r="B537" s="109"/>
      <c r="C537" s="112"/>
      <c r="D537" s="3" t="s">
        <v>298</v>
      </c>
      <c r="E537" s="10" t="s">
        <v>299</v>
      </c>
      <c r="F537" s="5">
        <v>500</v>
      </c>
      <c r="G537" s="6"/>
      <c r="H537" s="62"/>
      <c r="I537" s="18"/>
      <c r="J537" s="63"/>
      <c r="K537" s="63"/>
    </row>
    <row r="538" spans="1:11" hidden="1" x14ac:dyDescent="0.2">
      <c r="A538" s="28"/>
      <c r="B538" s="109"/>
      <c r="C538" s="112"/>
      <c r="D538" s="3" t="s">
        <v>296</v>
      </c>
      <c r="E538" s="10" t="s">
        <v>297</v>
      </c>
      <c r="F538" s="5"/>
      <c r="G538" s="6"/>
      <c r="H538" s="62"/>
      <c r="I538" s="18"/>
      <c r="J538" s="63"/>
      <c r="K538" s="63"/>
    </row>
    <row r="539" spans="1:11" ht="38.25" x14ac:dyDescent="0.2">
      <c r="A539" s="28">
        <v>394</v>
      </c>
      <c r="B539" s="109"/>
      <c r="C539" s="112"/>
      <c r="D539" s="3" t="s">
        <v>177</v>
      </c>
      <c r="E539" s="4" t="s">
        <v>246</v>
      </c>
      <c r="F539" s="5">
        <v>300</v>
      </c>
      <c r="G539" s="6"/>
      <c r="H539" s="62"/>
      <c r="I539" s="18"/>
      <c r="J539" s="63"/>
      <c r="K539" s="63"/>
    </row>
    <row r="540" spans="1:11" x14ac:dyDescent="0.2">
      <c r="A540" s="28">
        <v>395</v>
      </c>
      <c r="B540" s="109"/>
      <c r="C540" s="110" t="s">
        <v>0</v>
      </c>
      <c r="D540" s="110"/>
      <c r="E540" s="110"/>
      <c r="F540" s="38">
        <f>SUM(F532:F539)</f>
        <v>8500</v>
      </c>
      <c r="G540" s="38">
        <f>SUM(G532:G539)</f>
        <v>0</v>
      </c>
      <c r="H540" s="62"/>
      <c r="I540" s="18"/>
      <c r="J540" s="63"/>
      <c r="K540" s="63"/>
    </row>
    <row r="541" spans="1:11" ht="31.5" customHeight="1" x14ac:dyDescent="0.2">
      <c r="A541" s="28">
        <v>396</v>
      </c>
      <c r="B541" s="109"/>
      <c r="C541" s="111" t="s">
        <v>5</v>
      </c>
      <c r="D541" s="3" t="s">
        <v>169</v>
      </c>
      <c r="E541" s="10" t="s">
        <v>170</v>
      </c>
      <c r="F541" s="5">
        <v>4000</v>
      </c>
      <c r="G541" s="6"/>
      <c r="H541" s="62"/>
      <c r="I541" s="18"/>
      <c r="J541" s="63"/>
      <c r="K541" s="63"/>
    </row>
    <row r="542" spans="1:11" ht="25.5" x14ac:dyDescent="0.2">
      <c r="A542" s="28">
        <v>397</v>
      </c>
      <c r="B542" s="109"/>
      <c r="C542" s="112"/>
      <c r="D542" s="3" t="s">
        <v>164</v>
      </c>
      <c r="E542" s="10" t="s">
        <v>165</v>
      </c>
      <c r="F542" s="5">
        <v>28100</v>
      </c>
      <c r="G542" s="6"/>
      <c r="H542" s="62"/>
      <c r="I542" s="18"/>
      <c r="J542" s="63"/>
      <c r="K542" s="63"/>
    </row>
    <row r="543" spans="1:11" x14ac:dyDescent="0.2">
      <c r="A543" s="28"/>
      <c r="B543" s="109"/>
      <c r="C543" s="112"/>
      <c r="D543" s="3" t="s">
        <v>171</v>
      </c>
      <c r="E543" s="10" t="s">
        <v>172</v>
      </c>
      <c r="F543" s="5">
        <v>12200</v>
      </c>
      <c r="G543" s="6"/>
      <c r="H543" s="62"/>
      <c r="I543" s="18"/>
      <c r="J543" s="63"/>
      <c r="K543" s="63"/>
    </row>
    <row r="544" spans="1:11" hidden="1" x14ac:dyDescent="0.2">
      <c r="A544" s="28"/>
      <c r="B544" s="109"/>
      <c r="C544" s="112"/>
      <c r="D544" s="3" t="s">
        <v>296</v>
      </c>
      <c r="E544" s="10" t="s">
        <v>297</v>
      </c>
      <c r="F544" s="5"/>
      <c r="G544" s="6"/>
      <c r="H544" s="62"/>
      <c r="I544" s="18"/>
      <c r="J544" s="63"/>
      <c r="K544" s="63"/>
    </row>
    <row r="545" spans="1:11" ht="38.25" x14ac:dyDescent="0.2">
      <c r="A545" s="28">
        <v>398</v>
      </c>
      <c r="B545" s="109"/>
      <c r="C545" s="112"/>
      <c r="D545" s="3" t="s">
        <v>180</v>
      </c>
      <c r="E545" s="10" t="s">
        <v>181</v>
      </c>
      <c r="F545" s="5">
        <v>1000</v>
      </c>
      <c r="G545" s="6"/>
      <c r="H545" s="62"/>
      <c r="I545" s="18"/>
      <c r="J545" s="63"/>
      <c r="K545" s="63"/>
    </row>
    <row r="546" spans="1:11" x14ac:dyDescent="0.2">
      <c r="A546" s="28">
        <v>399</v>
      </c>
      <c r="B546" s="109"/>
      <c r="C546" s="112"/>
      <c r="D546" s="3" t="s">
        <v>173</v>
      </c>
      <c r="E546" s="10" t="s">
        <v>174</v>
      </c>
      <c r="F546" s="5">
        <v>300</v>
      </c>
      <c r="G546" s="6"/>
      <c r="H546" s="62"/>
      <c r="I546" s="18"/>
      <c r="J546" s="63"/>
      <c r="K546" s="63"/>
    </row>
    <row r="547" spans="1:11" x14ac:dyDescent="0.2">
      <c r="A547" s="28">
        <v>400</v>
      </c>
      <c r="B547" s="109"/>
      <c r="C547" s="112"/>
      <c r="D547" s="3" t="s">
        <v>178</v>
      </c>
      <c r="E547" s="10" t="s">
        <v>179</v>
      </c>
      <c r="F547" s="5">
        <v>2000</v>
      </c>
      <c r="G547" s="6"/>
      <c r="H547" s="62"/>
      <c r="I547" s="18"/>
      <c r="J547" s="63"/>
      <c r="K547" s="63"/>
    </row>
    <row r="548" spans="1:11" x14ac:dyDescent="0.2">
      <c r="A548" s="28"/>
      <c r="B548" s="109"/>
      <c r="C548" s="112"/>
      <c r="D548" s="3" t="s">
        <v>187</v>
      </c>
      <c r="E548" s="10" t="s">
        <v>662</v>
      </c>
      <c r="F548" s="5">
        <v>500</v>
      </c>
      <c r="G548" s="6"/>
      <c r="H548" s="62"/>
      <c r="I548" s="18"/>
      <c r="J548" s="63"/>
      <c r="K548" s="63"/>
    </row>
    <row r="549" spans="1:11" ht="38.25" x14ac:dyDescent="0.2">
      <c r="A549" s="28">
        <v>401</v>
      </c>
      <c r="B549" s="109"/>
      <c r="C549" s="112"/>
      <c r="D549" s="3" t="s">
        <v>177</v>
      </c>
      <c r="E549" s="4" t="s">
        <v>246</v>
      </c>
      <c r="F549" s="5">
        <v>1000</v>
      </c>
      <c r="G549" s="6"/>
      <c r="H549" s="62"/>
      <c r="I549" s="18"/>
      <c r="J549" s="63"/>
      <c r="K549" s="63"/>
    </row>
    <row r="550" spans="1:11" x14ac:dyDescent="0.2">
      <c r="A550" s="28">
        <v>402</v>
      </c>
      <c r="B550" s="109"/>
      <c r="C550" s="90" t="s">
        <v>0</v>
      </c>
      <c r="D550" s="91"/>
      <c r="E550" s="92"/>
      <c r="F550" s="38">
        <f>SUM(F541:F549)</f>
        <v>49100</v>
      </c>
      <c r="G550" s="38">
        <f>SUM(G541:G549)</f>
        <v>0</v>
      </c>
      <c r="H550" s="62"/>
      <c r="I550" s="18"/>
      <c r="J550" s="63"/>
      <c r="K550" s="63"/>
    </row>
    <row r="551" spans="1:11" ht="32.25" customHeight="1" x14ac:dyDescent="0.2">
      <c r="A551" s="28">
        <v>403</v>
      </c>
      <c r="B551" s="109"/>
      <c r="C551" s="93" t="s">
        <v>6</v>
      </c>
      <c r="D551" s="3" t="s">
        <v>169</v>
      </c>
      <c r="E551" s="10" t="s">
        <v>170</v>
      </c>
      <c r="F551" s="5">
        <v>5000</v>
      </c>
      <c r="G551" s="6"/>
      <c r="H551" s="62"/>
      <c r="I551" s="18"/>
      <c r="J551" s="63"/>
      <c r="K551" s="63"/>
    </row>
    <row r="552" spans="1:11" ht="24" customHeight="1" x14ac:dyDescent="0.2">
      <c r="A552" s="28">
        <v>404</v>
      </c>
      <c r="B552" s="109"/>
      <c r="C552" s="98"/>
      <c r="D552" s="3" t="s">
        <v>178</v>
      </c>
      <c r="E552" s="10" t="s">
        <v>179</v>
      </c>
      <c r="F552" s="5">
        <v>2000</v>
      </c>
      <c r="G552" s="6"/>
      <c r="H552" s="62"/>
      <c r="I552" s="18"/>
      <c r="J552" s="63"/>
      <c r="K552" s="63"/>
    </row>
    <row r="553" spans="1:11" ht="24" hidden="1" customHeight="1" x14ac:dyDescent="0.2">
      <c r="A553" s="28">
        <v>405</v>
      </c>
      <c r="B553" s="109"/>
      <c r="C553" s="98"/>
      <c r="D553" s="3" t="s">
        <v>300</v>
      </c>
      <c r="E553" s="10" t="s">
        <v>301</v>
      </c>
      <c r="F553" s="5"/>
      <c r="G553" s="6"/>
      <c r="H553" s="62"/>
      <c r="I553" s="18"/>
      <c r="J553" s="63"/>
      <c r="K553" s="63"/>
    </row>
    <row r="554" spans="1:11" ht="24" hidden="1" customHeight="1" x14ac:dyDescent="0.2">
      <c r="A554" s="28"/>
      <c r="B554" s="109"/>
      <c r="C554" s="98"/>
      <c r="D554" s="3" t="s">
        <v>302</v>
      </c>
      <c r="E554" s="10" t="s">
        <v>186</v>
      </c>
      <c r="F554" s="5"/>
      <c r="G554" s="6"/>
      <c r="H554" s="62"/>
      <c r="I554" s="18"/>
      <c r="J554" s="63"/>
      <c r="K554" s="63"/>
    </row>
    <row r="555" spans="1:11" ht="24" customHeight="1" x14ac:dyDescent="0.2">
      <c r="A555" s="28"/>
      <c r="B555" s="109"/>
      <c r="C555" s="98"/>
      <c r="D555" s="3" t="s">
        <v>187</v>
      </c>
      <c r="E555" s="10" t="s">
        <v>375</v>
      </c>
      <c r="F555" s="5">
        <v>2400</v>
      </c>
      <c r="G555" s="6"/>
      <c r="H555" s="62"/>
      <c r="I555" s="18"/>
      <c r="J555" s="63"/>
      <c r="K555" s="63"/>
    </row>
    <row r="556" spans="1:11" x14ac:dyDescent="0.2">
      <c r="A556" s="28">
        <v>406</v>
      </c>
      <c r="B556" s="109"/>
      <c r="C556" s="98"/>
      <c r="D556" s="3" t="s">
        <v>171</v>
      </c>
      <c r="E556" s="10" t="s">
        <v>172</v>
      </c>
      <c r="F556" s="5">
        <v>14400</v>
      </c>
      <c r="G556" s="6"/>
      <c r="H556" s="62"/>
      <c r="I556" s="18"/>
      <c r="J556" s="63"/>
      <c r="K556" s="63"/>
    </row>
    <row r="557" spans="1:11" x14ac:dyDescent="0.2">
      <c r="A557" s="28"/>
      <c r="B557" s="109"/>
      <c r="C557" s="98"/>
      <c r="D557" s="3" t="s">
        <v>182</v>
      </c>
      <c r="E557" s="4" t="s">
        <v>183</v>
      </c>
      <c r="F557" s="5">
        <v>15000</v>
      </c>
      <c r="G557" s="6"/>
      <c r="H557" s="62"/>
      <c r="I557" s="18"/>
      <c r="J557" s="63"/>
      <c r="K557" s="63"/>
    </row>
    <row r="558" spans="1:11" x14ac:dyDescent="0.2">
      <c r="A558" s="28">
        <v>407</v>
      </c>
      <c r="B558" s="109"/>
      <c r="C558" s="98"/>
      <c r="D558" s="3" t="s">
        <v>173</v>
      </c>
      <c r="E558" s="10" t="s">
        <v>174</v>
      </c>
      <c r="F558" s="5">
        <v>500</v>
      </c>
      <c r="G558" s="6"/>
      <c r="H558" s="62"/>
      <c r="I558" s="18"/>
      <c r="J558" s="63"/>
      <c r="K558" s="63"/>
    </row>
    <row r="559" spans="1:11" ht="38.25" x14ac:dyDescent="0.2">
      <c r="A559" s="28">
        <v>408</v>
      </c>
      <c r="B559" s="109"/>
      <c r="C559" s="98"/>
      <c r="D559" s="3" t="s">
        <v>177</v>
      </c>
      <c r="E559" s="4" t="s">
        <v>246</v>
      </c>
      <c r="F559" s="5">
        <v>3000</v>
      </c>
      <c r="G559" s="6"/>
      <c r="H559" s="62"/>
      <c r="I559" s="18"/>
      <c r="J559" s="63"/>
      <c r="K559" s="63"/>
    </row>
    <row r="560" spans="1:11" ht="38.25" x14ac:dyDescent="0.2">
      <c r="A560" s="28"/>
      <c r="B560" s="109"/>
      <c r="C560" s="95"/>
      <c r="D560" s="3" t="s">
        <v>180</v>
      </c>
      <c r="E560" s="10" t="s">
        <v>181</v>
      </c>
      <c r="F560" s="5">
        <v>18000</v>
      </c>
      <c r="G560" s="6"/>
      <c r="H560" s="62"/>
      <c r="I560" s="18"/>
      <c r="J560" s="63"/>
      <c r="K560" s="63"/>
    </row>
    <row r="561" spans="1:11" x14ac:dyDescent="0.2">
      <c r="A561" s="28">
        <v>409</v>
      </c>
      <c r="B561" s="109"/>
      <c r="C561" s="113" t="s">
        <v>0</v>
      </c>
      <c r="D561" s="114"/>
      <c r="E561" s="115"/>
      <c r="F561" s="38">
        <f>SUM(F551:F560)</f>
        <v>60300</v>
      </c>
      <c r="G561" s="38">
        <f>SUM(G551:G560)</f>
        <v>0</v>
      </c>
      <c r="H561" s="62"/>
      <c r="I561" s="18"/>
      <c r="J561" s="63"/>
      <c r="K561" s="63"/>
    </row>
    <row r="562" spans="1:11" ht="36" customHeight="1" x14ac:dyDescent="0.2">
      <c r="A562" s="28">
        <v>410</v>
      </c>
      <c r="B562" s="109"/>
      <c r="C562" s="93" t="s">
        <v>7</v>
      </c>
      <c r="D562" s="3" t="s">
        <v>169</v>
      </c>
      <c r="E562" s="10" t="s">
        <v>170</v>
      </c>
      <c r="F562" s="5">
        <v>5000</v>
      </c>
      <c r="G562" s="6"/>
      <c r="H562" s="62"/>
      <c r="I562" s="18"/>
      <c r="J562" s="63"/>
      <c r="K562" s="63"/>
    </row>
    <row r="563" spans="1:11" x14ac:dyDescent="0.2">
      <c r="A563" s="28"/>
      <c r="B563" s="109"/>
      <c r="C563" s="94"/>
      <c r="D563" s="3" t="s">
        <v>178</v>
      </c>
      <c r="E563" s="10" t="s">
        <v>179</v>
      </c>
      <c r="F563" s="5">
        <v>2000</v>
      </c>
      <c r="G563" s="6"/>
      <c r="H563" s="62"/>
      <c r="I563" s="18"/>
      <c r="J563" s="63"/>
      <c r="K563" s="63"/>
    </row>
    <row r="564" spans="1:11" ht="51" hidden="1" x14ac:dyDescent="0.2">
      <c r="A564" s="28"/>
      <c r="B564" s="109"/>
      <c r="C564" s="94"/>
      <c r="D564" s="3" t="s">
        <v>538</v>
      </c>
      <c r="E564" s="10" t="s">
        <v>539</v>
      </c>
      <c r="F564" s="5"/>
      <c r="G564" s="6"/>
      <c r="H564" s="62"/>
      <c r="I564" s="18"/>
      <c r="J564" s="63"/>
      <c r="K564" s="63"/>
    </row>
    <row r="565" spans="1:11" ht="38.25" hidden="1" x14ac:dyDescent="0.2">
      <c r="A565" s="28"/>
      <c r="B565" s="109"/>
      <c r="C565" s="94"/>
      <c r="D565" s="3" t="s">
        <v>177</v>
      </c>
      <c r="E565" s="4" t="s">
        <v>246</v>
      </c>
      <c r="F565" s="5"/>
      <c r="G565" s="6"/>
      <c r="H565" s="62"/>
      <c r="I565" s="18"/>
      <c r="J565" s="63"/>
      <c r="K565" s="63"/>
    </row>
    <row r="566" spans="1:11" ht="38.25" x14ac:dyDescent="0.2">
      <c r="A566" s="28"/>
      <c r="B566" s="109"/>
      <c r="C566" s="94"/>
      <c r="D566" s="3" t="s">
        <v>180</v>
      </c>
      <c r="E566" s="10" t="s">
        <v>181</v>
      </c>
      <c r="F566" s="5">
        <v>20000</v>
      </c>
      <c r="G566" s="6"/>
      <c r="H566" s="62"/>
      <c r="I566" s="18"/>
      <c r="J566" s="63"/>
      <c r="K566" s="63"/>
    </row>
    <row r="567" spans="1:11" x14ac:dyDescent="0.2">
      <c r="A567" s="28">
        <v>411</v>
      </c>
      <c r="B567" s="109"/>
      <c r="C567" s="95"/>
      <c r="D567" s="3" t="s">
        <v>171</v>
      </c>
      <c r="E567" s="10" t="s">
        <v>172</v>
      </c>
      <c r="F567" s="5">
        <v>10000</v>
      </c>
      <c r="G567" s="6"/>
      <c r="H567" s="62"/>
      <c r="I567" s="18"/>
      <c r="J567" s="63"/>
      <c r="K567" s="63"/>
    </row>
    <row r="568" spans="1:11" x14ac:dyDescent="0.2">
      <c r="A568" s="28">
        <v>412</v>
      </c>
      <c r="B568" s="109"/>
      <c r="C568" s="113" t="s">
        <v>0</v>
      </c>
      <c r="D568" s="114"/>
      <c r="E568" s="115"/>
      <c r="F568" s="38">
        <f>SUM(F562:F567)</f>
        <v>37000</v>
      </c>
      <c r="G568" s="38">
        <f>SUM(G562:G567)</f>
        <v>0</v>
      </c>
      <c r="H568" s="62"/>
      <c r="I568" s="18"/>
      <c r="J568" s="63"/>
      <c r="K568" s="63"/>
    </row>
    <row r="569" spans="1:11" x14ac:dyDescent="0.2">
      <c r="A569" s="28">
        <v>413</v>
      </c>
      <c r="B569" s="109"/>
      <c r="C569" s="93" t="s">
        <v>8</v>
      </c>
      <c r="D569" s="3" t="s">
        <v>171</v>
      </c>
      <c r="E569" s="10" t="s">
        <v>172</v>
      </c>
      <c r="F569" s="5">
        <v>13500</v>
      </c>
      <c r="G569" s="6"/>
      <c r="H569" s="62"/>
      <c r="I569" s="18"/>
      <c r="J569" s="63"/>
      <c r="K569" s="63"/>
    </row>
    <row r="570" spans="1:11" ht="25.5" x14ac:dyDescent="0.2">
      <c r="A570" s="28">
        <v>414</v>
      </c>
      <c r="B570" s="109"/>
      <c r="C570" s="98"/>
      <c r="D570" s="3" t="s">
        <v>164</v>
      </c>
      <c r="E570" s="10" t="s">
        <v>165</v>
      </c>
      <c r="F570" s="5">
        <v>6100</v>
      </c>
      <c r="G570" s="6"/>
      <c r="H570" s="62"/>
      <c r="I570" s="18"/>
      <c r="J570" s="63"/>
      <c r="K570" s="63"/>
    </row>
    <row r="571" spans="1:11" ht="51" hidden="1" x14ac:dyDescent="0.2">
      <c r="A571" s="28"/>
      <c r="B571" s="109"/>
      <c r="C571" s="98"/>
      <c r="D571" s="3" t="s">
        <v>538</v>
      </c>
      <c r="E571" s="10" t="s">
        <v>539</v>
      </c>
      <c r="F571" s="5"/>
      <c r="G571" s="6"/>
      <c r="H571" s="62"/>
      <c r="I571" s="18"/>
      <c r="J571" s="63"/>
      <c r="K571" s="63"/>
    </row>
    <row r="572" spans="1:11" ht="21.75" customHeight="1" x14ac:dyDescent="0.2">
      <c r="A572" s="28">
        <v>415</v>
      </c>
      <c r="B572" s="109"/>
      <c r="C572" s="98"/>
      <c r="D572" s="3" t="s">
        <v>173</v>
      </c>
      <c r="E572" s="10" t="s">
        <v>174</v>
      </c>
      <c r="F572" s="5">
        <v>1400</v>
      </c>
      <c r="G572" s="6"/>
      <c r="H572" s="62"/>
      <c r="I572" s="18"/>
      <c r="J572" s="63"/>
      <c r="K572" s="63"/>
    </row>
    <row r="573" spans="1:11" ht="44.25" customHeight="1" x14ac:dyDescent="0.2">
      <c r="A573" s="28"/>
      <c r="B573" s="109"/>
      <c r="C573" s="98"/>
      <c r="D573" s="3" t="s">
        <v>180</v>
      </c>
      <c r="E573" s="10" t="s">
        <v>181</v>
      </c>
      <c r="F573" s="5">
        <v>9600</v>
      </c>
      <c r="G573" s="6"/>
      <c r="H573" s="62"/>
      <c r="I573" s="18"/>
      <c r="J573" s="63"/>
      <c r="K573" s="63"/>
    </row>
    <row r="574" spans="1:11" ht="22.5" customHeight="1" x14ac:dyDescent="0.2">
      <c r="A574" s="28">
        <v>416</v>
      </c>
      <c r="B574" s="109"/>
      <c r="C574" s="98"/>
      <c r="D574" s="3" t="s">
        <v>178</v>
      </c>
      <c r="E574" s="10" t="s">
        <v>179</v>
      </c>
      <c r="F574" s="5">
        <v>2000</v>
      </c>
      <c r="G574" s="6"/>
      <c r="H574" s="62"/>
      <c r="I574" s="18"/>
      <c r="J574" s="63"/>
      <c r="K574" s="63"/>
    </row>
    <row r="575" spans="1:11" ht="46.5" customHeight="1" x14ac:dyDescent="0.2">
      <c r="A575" s="28">
        <v>417</v>
      </c>
      <c r="B575" s="109"/>
      <c r="C575" s="95"/>
      <c r="D575" s="3" t="s">
        <v>177</v>
      </c>
      <c r="E575" s="4" t="s">
        <v>246</v>
      </c>
      <c r="F575" s="5">
        <v>10000</v>
      </c>
      <c r="G575" s="6"/>
      <c r="H575" s="62"/>
      <c r="I575" s="18"/>
      <c r="J575" s="63"/>
      <c r="K575" s="63"/>
    </row>
    <row r="576" spans="1:11" x14ac:dyDescent="0.2">
      <c r="A576" s="28">
        <v>418</v>
      </c>
      <c r="B576" s="109"/>
      <c r="C576" s="113" t="s">
        <v>0</v>
      </c>
      <c r="D576" s="114"/>
      <c r="E576" s="115"/>
      <c r="F576" s="38">
        <f>SUM(F569:F575)</f>
        <v>42600</v>
      </c>
      <c r="G576" s="38">
        <f>SUM(G569:G575)</f>
        <v>0</v>
      </c>
      <c r="H576" s="62"/>
      <c r="I576" s="18"/>
      <c r="J576" s="63"/>
      <c r="K576" s="63"/>
    </row>
    <row r="577" spans="1:11" ht="34.5" customHeight="1" x14ac:dyDescent="0.2">
      <c r="A577" s="28"/>
      <c r="B577" s="109"/>
      <c r="C577" s="132" t="s">
        <v>9</v>
      </c>
      <c r="D577" s="3" t="s">
        <v>169</v>
      </c>
      <c r="E577" s="10" t="s">
        <v>170</v>
      </c>
      <c r="F577" s="5">
        <v>500</v>
      </c>
      <c r="G577" s="6"/>
      <c r="H577" s="62"/>
      <c r="I577" s="18"/>
      <c r="J577" s="63"/>
      <c r="K577" s="63"/>
    </row>
    <row r="578" spans="1:11" x14ac:dyDescent="0.2">
      <c r="A578" s="28"/>
      <c r="B578" s="109"/>
      <c r="C578" s="133"/>
      <c r="D578" s="3" t="s">
        <v>178</v>
      </c>
      <c r="E578" s="10" t="s">
        <v>179</v>
      </c>
      <c r="F578" s="5">
        <v>500</v>
      </c>
      <c r="G578" s="6"/>
      <c r="H578" s="62"/>
      <c r="I578" s="18"/>
      <c r="J578" s="63"/>
      <c r="K578" s="63"/>
    </row>
    <row r="579" spans="1:11" x14ac:dyDescent="0.2">
      <c r="A579" s="28"/>
      <c r="B579" s="109"/>
      <c r="C579" s="133"/>
      <c r="D579" s="3" t="s">
        <v>171</v>
      </c>
      <c r="E579" s="10" t="s">
        <v>172</v>
      </c>
      <c r="F579" s="5">
        <v>600</v>
      </c>
      <c r="G579" s="6"/>
      <c r="H579" s="62"/>
      <c r="I579" s="18"/>
      <c r="J579" s="63"/>
      <c r="K579" s="63"/>
    </row>
    <row r="580" spans="1:11" x14ac:dyDescent="0.2">
      <c r="A580" s="28"/>
      <c r="B580" s="109"/>
      <c r="C580" s="133"/>
      <c r="D580" s="3" t="s">
        <v>173</v>
      </c>
      <c r="E580" s="10" t="s">
        <v>174</v>
      </c>
      <c r="F580" s="5">
        <v>200</v>
      </c>
      <c r="G580" s="6"/>
      <c r="H580" s="62"/>
      <c r="I580" s="18"/>
      <c r="J580" s="63"/>
      <c r="K580" s="63"/>
    </row>
    <row r="581" spans="1:11" ht="25.5" x14ac:dyDescent="0.2">
      <c r="A581" s="28"/>
      <c r="B581" s="109"/>
      <c r="C581" s="133"/>
      <c r="D581" s="3" t="s">
        <v>164</v>
      </c>
      <c r="E581" s="10" t="s">
        <v>165</v>
      </c>
      <c r="F581" s="5">
        <v>300</v>
      </c>
      <c r="G581" s="6"/>
      <c r="H581" s="62"/>
      <c r="I581" s="18"/>
      <c r="J581" s="63"/>
      <c r="K581" s="63"/>
    </row>
    <row r="582" spans="1:11" ht="38.25" x14ac:dyDescent="0.2">
      <c r="A582" s="28">
        <v>419</v>
      </c>
      <c r="B582" s="109"/>
      <c r="C582" s="134"/>
      <c r="D582" s="3" t="s">
        <v>180</v>
      </c>
      <c r="E582" s="10" t="s">
        <v>181</v>
      </c>
      <c r="F582" s="5">
        <v>1000</v>
      </c>
      <c r="G582" s="6"/>
      <c r="H582" s="62"/>
      <c r="I582" s="18"/>
      <c r="J582" s="63"/>
      <c r="K582" s="63"/>
    </row>
    <row r="583" spans="1:11" x14ac:dyDescent="0.2">
      <c r="A583" s="28"/>
      <c r="B583" s="109"/>
      <c r="C583" s="113" t="s">
        <v>0</v>
      </c>
      <c r="D583" s="114"/>
      <c r="E583" s="115"/>
      <c r="F583" s="38">
        <f>SUM(F577:F582)</f>
        <v>3100</v>
      </c>
      <c r="G583" s="38">
        <f>SUM(G577:G582)</f>
        <v>0</v>
      </c>
      <c r="H583" s="62"/>
      <c r="I583" s="18"/>
      <c r="J583" s="63"/>
      <c r="K583" s="63"/>
    </row>
    <row r="584" spans="1:11" ht="36" customHeight="1" x14ac:dyDescent="0.2">
      <c r="A584" s="28">
        <v>420</v>
      </c>
      <c r="B584" s="109"/>
      <c r="C584" s="93" t="s">
        <v>10</v>
      </c>
      <c r="D584" s="3" t="s">
        <v>169</v>
      </c>
      <c r="E584" s="10" t="s">
        <v>170</v>
      </c>
      <c r="F584" s="5">
        <v>33000</v>
      </c>
      <c r="G584" s="6"/>
      <c r="H584" s="62"/>
      <c r="I584" s="18"/>
      <c r="J584" s="63"/>
      <c r="K584" s="63"/>
    </row>
    <row r="585" spans="1:11" ht="38.25" hidden="1" customHeight="1" x14ac:dyDescent="0.2">
      <c r="A585" s="28"/>
      <c r="B585" s="109"/>
      <c r="C585" s="94"/>
      <c r="D585" s="3" t="s">
        <v>380</v>
      </c>
      <c r="E585" s="10" t="s">
        <v>381</v>
      </c>
      <c r="F585" s="5"/>
      <c r="G585" s="6"/>
      <c r="H585" s="62"/>
      <c r="I585" s="18"/>
      <c r="J585" s="63"/>
      <c r="K585" s="63"/>
    </row>
    <row r="586" spans="1:11" ht="38.25" customHeight="1" x14ac:dyDescent="0.2">
      <c r="A586" s="28"/>
      <c r="B586" s="109"/>
      <c r="C586" s="94"/>
      <c r="D586" s="3" t="s">
        <v>298</v>
      </c>
      <c r="E586" s="10" t="s">
        <v>299</v>
      </c>
      <c r="F586" s="5">
        <v>2000</v>
      </c>
      <c r="G586" s="6"/>
      <c r="H586" s="62"/>
      <c r="I586" s="18"/>
      <c r="J586" s="63"/>
      <c r="K586" s="63"/>
    </row>
    <row r="587" spans="1:11" ht="38.25" hidden="1" x14ac:dyDescent="0.2">
      <c r="A587" s="28">
        <v>421</v>
      </c>
      <c r="B587" s="109"/>
      <c r="C587" s="98"/>
      <c r="D587" s="3" t="s">
        <v>184</v>
      </c>
      <c r="E587" s="10" t="s">
        <v>327</v>
      </c>
      <c r="F587" s="5"/>
      <c r="G587" s="6"/>
      <c r="H587" s="62"/>
      <c r="I587" s="18"/>
      <c r="J587" s="63"/>
      <c r="K587" s="63"/>
    </row>
    <row r="588" spans="1:11" hidden="1" x14ac:dyDescent="0.2">
      <c r="A588" s="28"/>
      <c r="B588" s="109"/>
      <c r="C588" s="98"/>
      <c r="D588" s="3" t="s">
        <v>178</v>
      </c>
      <c r="E588" s="10" t="s">
        <v>179</v>
      </c>
      <c r="F588" s="5"/>
      <c r="G588" s="6"/>
      <c r="H588" s="62"/>
      <c r="I588" s="18"/>
      <c r="J588" s="63"/>
      <c r="K588" s="63"/>
    </row>
    <row r="589" spans="1:11" ht="25.5" x14ac:dyDescent="0.2">
      <c r="A589" s="28"/>
      <c r="B589" s="109"/>
      <c r="C589" s="98"/>
      <c r="D589" s="3" t="s">
        <v>439</v>
      </c>
      <c r="E589" s="21" t="s">
        <v>440</v>
      </c>
      <c r="F589" s="5">
        <v>1000</v>
      </c>
      <c r="G589" s="6"/>
      <c r="H589" s="62"/>
      <c r="I589" s="18"/>
      <c r="J589" s="63"/>
      <c r="K589" s="63"/>
    </row>
    <row r="590" spans="1:11" ht="25.5" x14ac:dyDescent="0.2">
      <c r="A590" s="28">
        <v>422</v>
      </c>
      <c r="B590" s="109"/>
      <c r="C590" s="98"/>
      <c r="D590" s="3" t="s">
        <v>185</v>
      </c>
      <c r="E590" s="10" t="s">
        <v>186</v>
      </c>
      <c r="F590" s="5">
        <v>22000</v>
      </c>
      <c r="G590" s="6"/>
      <c r="H590" s="62"/>
      <c r="I590" s="18"/>
      <c r="J590" s="63"/>
      <c r="K590" s="63"/>
    </row>
    <row r="591" spans="1:11" x14ac:dyDescent="0.2">
      <c r="A591" s="28">
        <v>423</v>
      </c>
      <c r="B591" s="109"/>
      <c r="C591" s="98"/>
      <c r="D591" s="3" t="s">
        <v>171</v>
      </c>
      <c r="E591" s="10" t="s">
        <v>172</v>
      </c>
      <c r="F591" s="5">
        <v>80000</v>
      </c>
      <c r="G591" s="6"/>
      <c r="H591" s="62"/>
      <c r="I591" s="18"/>
      <c r="J591" s="63"/>
      <c r="K591" s="63"/>
    </row>
    <row r="592" spans="1:11" x14ac:dyDescent="0.2">
      <c r="A592" s="28">
        <v>424</v>
      </c>
      <c r="B592" s="109"/>
      <c r="C592" s="98"/>
      <c r="D592" s="3" t="s">
        <v>182</v>
      </c>
      <c r="E592" s="10" t="s">
        <v>183</v>
      </c>
      <c r="F592" s="5">
        <v>30000</v>
      </c>
      <c r="G592" s="6">
        <v>0</v>
      </c>
      <c r="H592" s="62"/>
      <c r="I592" s="18"/>
      <c r="J592" s="63"/>
      <c r="K592" s="63"/>
    </row>
    <row r="593" spans="1:11" ht="15" customHeight="1" x14ac:dyDescent="0.2">
      <c r="A593" s="28">
        <v>425</v>
      </c>
      <c r="B593" s="109"/>
      <c r="C593" s="98"/>
      <c r="D593" s="3" t="s">
        <v>173</v>
      </c>
      <c r="E593" s="10" t="s">
        <v>174</v>
      </c>
      <c r="F593" s="5">
        <v>14000</v>
      </c>
      <c r="G593" s="6"/>
      <c r="H593" s="62"/>
      <c r="I593" s="18"/>
      <c r="J593" s="63"/>
      <c r="K593" s="63"/>
    </row>
    <row r="594" spans="1:11" ht="31.5" customHeight="1" x14ac:dyDescent="0.2">
      <c r="A594" s="28">
        <v>426</v>
      </c>
      <c r="B594" s="109"/>
      <c r="C594" s="98"/>
      <c r="D594" s="3" t="s">
        <v>175</v>
      </c>
      <c r="E594" s="10" t="s">
        <v>176</v>
      </c>
      <c r="F594" s="5">
        <v>8000</v>
      </c>
      <c r="G594" s="6"/>
      <c r="H594" s="62"/>
      <c r="I594" s="18"/>
      <c r="J594" s="63"/>
      <c r="K594" s="63"/>
    </row>
    <row r="595" spans="1:11" ht="38.25" x14ac:dyDescent="0.2">
      <c r="A595" s="28">
        <v>427</v>
      </c>
      <c r="B595" s="109"/>
      <c r="C595" s="98"/>
      <c r="D595" s="3" t="s">
        <v>177</v>
      </c>
      <c r="E595" s="4" t="s">
        <v>246</v>
      </c>
      <c r="F595" s="5">
        <v>3700</v>
      </c>
      <c r="G595" s="6"/>
      <c r="H595" s="62"/>
      <c r="I595" s="18"/>
      <c r="J595" s="63"/>
      <c r="K595" s="63"/>
    </row>
    <row r="596" spans="1:11" ht="63.75" hidden="1" x14ac:dyDescent="0.2">
      <c r="A596" s="28"/>
      <c r="B596" s="109"/>
      <c r="C596" s="98"/>
      <c r="D596" s="3" t="s">
        <v>180</v>
      </c>
      <c r="E596" s="10" t="s">
        <v>612</v>
      </c>
      <c r="F596" s="5"/>
      <c r="G596" s="6"/>
      <c r="H596" s="62"/>
      <c r="I596" s="18"/>
      <c r="J596" s="63"/>
      <c r="K596" s="63"/>
    </row>
    <row r="597" spans="1:11" x14ac:dyDescent="0.2">
      <c r="A597" s="28"/>
      <c r="B597" s="109"/>
      <c r="C597" s="98"/>
      <c r="D597" s="3" t="s">
        <v>296</v>
      </c>
      <c r="E597" s="10" t="s">
        <v>297</v>
      </c>
      <c r="F597" s="5">
        <v>64000</v>
      </c>
      <c r="G597" s="6"/>
      <c r="H597" s="62"/>
      <c r="I597" s="18"/>
      <c r="J597" s="63"/>
      <c r="K597" s="63"/>
    </row>
    <row r="598" spans="1:11" x14ac:dyDescent="0.2">
      <c r="A598" s="28">
        <v>428</v>
      </c>
      <c r="B598" s="109"/>
      <c r="C598" s="98"/>
      <c r="D598" s="3" t="s">
        <v>187</v>
      </c>
      <c r="E598" s="10" t="s">
        <v>375</v>
      </c>
      <c r="F598" s="5">
        <v>13000</v>
      </c>
      <c r="G598" s="6"/>
      <c r="H598" s="62"/>
      <c r="I598" s="18"/>
      <c r="J598" s="63"/>
      <c r="K598" s="63"/>
    </row>
    <row r="599" spans="1:11" hidden="1" x14ac:dyDescent="0.2">
      <c r="A599" s="28">
        <v>429</v>
      </c>
      <c r="B599" s="109"/>
      <c r="C599" s="95"/>
      <c r="D599" s="3" t="s">
        <v>304</v>
      </c>
      <c r="E599" s="10" t="s">
        <v>330</v>
      </c>
      <c r="F599" s="5"/>
      <c r="G599" s="6"/>
      <c r="H599" s="62"/>
      <c r="I599" s="18"/>
      <c r="J599" s="63"/>
      <c r="K599" s="63"/>
    </row>
    <row r="600" spans="1:11" x14ac:dyDescent="0.2">
      <c r="A600" s="28">
        <v>430</v>
      </c>
      <c r="B600" s="109"/>
      <c r="C600" s="113" t="s">
        <v>0</v>
      </c>
      <c r="D600" s="114"/>
      <c r="E600" s="115"/>
      <c r="F600" s="38">
        <f>SUM(F584:F599)</f>
        <v>270700</v>
      </c>
      <c r="G600" s="38">
        <f>SUM(G584:G599)</f>
        <v>0</v>
      </c>
      <c r="H600" s="62"/>
      <c r="I600" s="18"/>
      <c r="J600" s="63"/>
      <c r="K600" s="63"/>
    </row>
    <row r="601" spans="1:11" ht="35.25" customHeight="1" x14ac:dyDescent="0.2">
      <c r="A601" s="28">
        <v>431</v>
      </c>
      <c r="B601" s="109"/>
      <c r="C601" s="121" t="s">
        <v>11</v>
      </c>
      <c r="D601" s="3" t="s">
        <v>169</v>
      </c>
      <c r="E601" s="17" t="s">
        <v>170</v>
      </c>
      <c r="F601" s="5">
        <v>1300</v>
      </c>
      <c r="G601" s="6"/>
      <c r="H601" s="62"/>
      <c r="I601" s="18"/>
      <c r="J601" s="63"/>
      <c r="K601" s="63"/>
    </row>
    <row r="602" spans="1:11" ht="42.75" customHeight="1" x14ac:dyDescent="0.2">
      <c r="A602" s="28">
        <v>432</v>
      </c>
      <c r="B602" s="109"/>
      <c r="C602" s="117"/>
      <c r="D602" s="3" t="s">
        <v>439</v>
      </c>
      <c r="E602" s="73" t="s">
        <v>440</v>
      </c>
      <c r="F602" s="5">
        <v>13300</v>
      </c>
      <c r="G602" s="6"/>
      <c r="H602" s="62"/>
      <c r="I602" s="18"/>
      <c r="J602" s="63"/>
      <c r="K602" s="63"/>
    </row>
    <row r="603" spans="1:11" ht="42.75" customHeight="1" x14ac:dyDescent="0.2">
      <c r="A603" s="28"/>
      <c r="B603" s="109"/>
      <c r="C603" s="117"/>
      <c r="D603" s="3" t="s">
        <v>298</v>
      </c>
      <c r="E603" s="17" t="s">
        <v>299</v>
      </c>
      <c r="F603" s="5">
        <v>500</v>
      </c>
      <c r="G603" s="6"/>
      <c r="H603" s="62"/>
      <c r="I603" s="18"/>
      <c r="J603" s="63"/>
      <c r="K603" s="63"/>
    </row>
    <row r="604" spans="1:11" ht="28.5" customHeight="1" x14ac:dyDescent="0.2">
      <c r="A604" s="28">
        <v>433</v>
      </c>
      <c r="B604" s="109"/>
      <c r="C604" s="117"/>
      <c r="D604" s="3" t="s">
        <v>185</v>
      </c>
      <c r="E604" s="17" t="s">
        <v>186</v>
      </c>
      <c r="F604" s="5">
        <v>28000</v>
      </c>
      <c r="G604" s="6"/>
      <c r="H604" s="62"/>
      <c r="I604" s="18"/>
      <c r="J604" s="63"/>
      <c r="K604" s="63"/>
    </row>
    <row r="605" spans="1:11" ht="29.25" hidden="1" customHeight="1" x14ac:dyDescent="0.2">
      <c r="A605" s="28">
        <v>434</v>
      </c>
      <c r="B605" s="109"/>
      <c r="C605" s="117"/>
      <c r="D605" s="3" t="s">
        <v>178</v>
      </c>
      <c r="E605" s="22" t="s">
        <v>179</v>
      </c>
      <c r="F605" s="5"/>
      <c r="G605" s="6"/>
      <c r="H605" s="62"/>
      <c r="I605" s="18"/>
      <c r="J605" s="63"/>
      <c r="K605" s="63"/>
    </row>
    <row r="606" spans="1:11" ht="25.5" x14ac:dyDescent="0.2">
      <c r="A606" s="28">
        <v>435</v>
      </c>
      <c r="B606" s="109"/>
      <c r="C606" s="117"/>
      <c r="D606" s="3" t="s">
        <v>380</v>
      </c>
      <c r="E606" s="17" t="s">
        <v>381</v>
      </c>
      <c r="F606" s="5">
        <v>2000</v>
      </c>
      <c r="G606" s="6"/>
      <c r="H606" s="62"/>
      <c r="I606" s="18"/>
      <c r="J606" s="63"/>
      <c r="K606" s="63"/>
    </row>
    <row r="607" spans="1:11" ht="25.5" x14ac:dyDescent="0.2">
      <c r="A607" s="28">
        <v>436</v>
      </c>
      <c r="B607" s="109"/>
      <c r="C607" s="117"/>
      <c r="D607" s="3" t="s">
        <v>180</v>
      </c>
      <c r="E607" s="22" t="s">
        <v>303</v>
      </c>
      <c r="F607" s="5">
        <v>1000</v>
      </c>
      <c r="G607" s="6"/>
      <c r="H607" s="62"/>
      <c r="I607" s="18"/>
      <c r="J607" s="63"/>
      <c r="K607" s="63"/>
    </row>
    <row r="608" spans="1:11" x14ac:dyDescent="0.2">
      <c r="A608" s="28"/>
      <c r="B608" s="109"/>
      <c r="C608" s="117"/>
      <c r="D608" s="3" t="s">
        <v>296</v>
      </c>
      <c r="E608" s="17" t="s">
        <v>297</v>
      </c>
      <c r="F608" s="5">
        <v>20000</v>
      </c>
      <c r="G608" s="6"/>
      <c r="H608" s="62"/>
      <c r="I608" s="18"/>
      <c r="J608" s="63"/>
      <c r="K608" s="63"/>
    </row>
    <row r="609" spans="1:11" x14ac:dyDescent="0.2">
      <c r="A609" s="28">
        <v>437</v>
      </c>
      <c r="B609" s="109"/>
      <c r="C609" s="99"/>
      <c r="D609" s="3" t="s">
        <v>171</v>
      </c>
      <c r="E609" s="17" t="s">
        <v>172</v>
      </c>
      <c r="F609" s="5">
        <v>17000</v>
      </c>
      <c r="G609" s="6"/>
      <c r="H609" s="62"/>
      <c r="I609" s="18"/>
      <c r="J609" s="63"/>
      <c r="K609" s="63"/>
    </row>
    <row r="610" spans="1:11" x14ac:dyDescent="0.2">
      <c r="A610" s="28">
        <v>438</v>
      </c>
      <c r="B610" s="109"/>
      <c r="C610" s="99"/>
      <c r="D610" s="3" t="s">
        <v>182</v>
      </c>
      <c r="E610" s="17" t="s">
        <v>183</v>
      </c>
      <c r="F610" s="5">
        <v>10000</v>
      </c>
      <c r="G610" s="6"/>
      <c r="H610" s="62"/>
      <c r="I610" s="18"/>
      <c r="J610" s="63"/>
      <c r="K610" s="63"/>
    </row>
    <row r="611" spans="1:11" ht="25.5" x14ac:dyDescent="0.2">
      <c r="A611" s="28"/>
      <c r="B611" s="109"/>
      <c r="C611" s="99"/>
      <c r="D611" s="3" t="s">
        <v>175</v>
      </c>
      <c r="E611" s="17" t="s">
        <v>176</v>
      </c>
      <c r="F611" s="5">
        <v>500</v>
      </c>
      <c r="G611" s="6"/>
      <c r="H611" s="62"/>
      <c r="I611" s="18"/>
      <c r="J611" s="63"/>
      <c r="K611" s="63"/>
    </row>
    <row r="612" spans="1:11" x14ac:dyDescent="0.2">
      <c r="A612" s="28"/>
      <c r="B612" s="109"/>
      <c r="C612" s="99"/>
      <c r="D612" s="3" t="s">
        <v>187</v>
      </c>
      <c r="E612" s="17" t="s">
        <v>375</v>
      </c>
      <c r="F612" s="5">
        <v>600</v>
      </c>
      <c r="G612" s="6"/>
      <c r="H612" s="62"/>
      <c r="I612" s="18"/>
      <c r="J612" s="63"/>
      <c r="K612" s="63"/>
    </row>
    <row r="613" spans="1:11" ht="38.25" x14ac:dyDescent="0.2">
      <c r="A613" s="28">
        <v>439</v>
      </c>
      <c r="B613" s="109"/>
      <c r="C613" s="100"/>
      <c r="D613" s="3" t="s">
        <v>177</v>
      </c>
      <c r="E613" s="22" t="s">
        <v>246</v>
      </c>
      <c r="F613" s="5">
        <v>1200</v>
      </c>
      <c r="G613" s="6"/>
      <c r="H613" s="62"/>
      <c r="I613" s="18"/>
      <c r="J613" s="63"/>
      <c r="K613" s="63"/>
    </row>
    <row r="614" spans="1:11" x14ac:dyDescent="0.2">
      <c r="A614" s="28">
        <v>440</v>
      </c>
      <c r="B614" s="109"/>
      <c r="C614" s="113" t="s">
        <v>0</v>
      </c>
      <c r="D614" s="114"/>
      <c r="E614" s="115"/>
      <c r="F614" s="38">
        <f>SUM(F601:F613)</f>
        <v>95400</v>
      </c>
      <c r="G614" s="38">
        <f>SUM(G601:G613)</f>
        <v>0</v>
      </c>
      <c r="H614" s="62"/>
      <c r="I614" s="18"/>
      <c r="J614" s="63"/>
      <c r="K614" s="63"/>
    </row>
    <row r="615" spans="1:11" ht="33" customHeight="1" x14ac:dyDescent="0.2">
      <c r="A615" s="28">
        <v>441</v>
      </c>
      <c r="B615" s="109"/>
      <c r="C615" s="93" t="s">
        <v>12</v>
      </c>
      <c r="D615" s="3" t="s">
        <v>169</v>
      </c>
      <c r="E615" s="10" t="s">
        <v>170</v>
      </c>
      <c r="F615" s="5">
        <v>11000</v>
      </c>
      <c r="G615" s="6"/>
      <c r="H615" s="62"/>
      <c r="I615" s="18"/>
      <c r="J615" s="63"/>
      <c r="K615" s="63"/>
    </row>
    <row r="616" spans="1:11" ht="25.5" x14ac:dyDescent="0.2">
      <c r="A616" s="28"/>
      <c r="B616" s="109"/>
      <c r="C616" s="94"/>
      <c r="D616" s="3" t="s">
        <v>164</v>
      </c>
      <c r="E616" s="10" t="s">
        <v>165</v>
      </c>
      <c r="F616" s="5">
        <v>1000</v>
      </c>
      <c r="G616" s="6"/>
      <c r="H616" s="62"/>
      <c r="I616" s="18"/>
      <c r="J616" s="63"/>
      <c r="K616" s="63"/>
    </row>
    <row r="617" spans="1:11" ht="38.25" x14ac:dyDescent="0.2">
      <c r="A617" s="28"/>
      <c r="B617" s="109"/>
      <c r="C617" s="94"/>
      <c r="D617" s="3" t="s">
        <v>180</v>
      </c>
      <c r="E617" s="10" t="s">
        <v>181</v>
      </c>
      <c r="F617" s="5">
        <v>3000</v>
      </c>
      <c r="G617" s="6"/>
      <c r="H617" s="62"/>
      <c r="I617" s="18"/>
      <c r="J617" s="63"/>
      <c r="K617" s="63"/>
    </row>
    <row r="618" spans="1:11" x14ac:dyDescent="0.2">
      <c r="A618" s="28"/>
      <c r="B618" s="109"/>
      <c r="C618" s="117"/>
      <c r="D618" s="3" t="s">
        <v>182</v>
      </c>
      <c r="E618" s="73" t="s">
        <v>183</v>
      </c>
      <c r="F618" s="5">
        <v>10000</v>
      </c>
      <c r="G618" s="6"/>
      <c r="H618" s="62"/>
      <c r="I618" s="18"/>
      <c r="J618" s="63"/>
      <c r="K618" s="63"/>
    </row>
    <row r="619" spans="1:11" x14ac:dyDescent="0.2">
      <c r="A619" s="28"/>
      <c r="B619" s="109"/>
      <c r="C619" s="94"/>
      <c r="D619" s="3" t="s">
        <v>178</v>
      </c>
      <c r="E619" s="10" t="s">
        <v>179</v>
      </c>
      <c r="F619" s="5">
        <v>1000</v>
      </c>
      <c r="G619" s="6"/>
      <c r="H619" s="62"/>
      <c r="I619" s="18"/>
      <c r="J619" s="63"/>
      <c r="K619" s="63"/>
    </row>
    <row r="620" spans="1:11" x14ac:dyDescent="0.2">
      <c r="A620" s="28">
        <v>442</v>
      </c>
      <c r="B620" s="109"/>
      <c r="C620" s="98"/>
      <c r="D620" s="3" t="s">
        <v>171</v>
      </c>
      <c r="E620" s="10" t="s">
        <v>172</v>
      </c>
      <c r="F620" s="5">
        <v>4500</v>
      </c>
      <c r="G620" s="6"/>
      <c r="H620" s="62"/>
      <c r="I620" s="18"/>
      <c r="J620" s="63"/>
      <c r="K620" s="63"/>
    </row>
    <row r="621" spans="1:11" x14ac:dyDescent="0.2">
      <c r="A621" s="28">
        <v>443</v>
      </c>
      <c r="B621" s="109"/>
      <c r="C621" s="113" t="s">
        <v>0</v>
      </c>
      <c r="D621" s="114"/>
      <c r="E621" s="115"/>
      <c r="F621" s="38">
        <f>SUM(F615:F620)</f>
        <v>30500</v>
      </c>
      <c r="G621" s="38">
        <f>SUM(G615:G620)</f>
        <v>0</v>
      </c>
      <c r="H621" s="62"/>
      <c r="I621" s="18"/>
      <c r="J621" s="63"/>
      <c r="K621" s="63"/>
    </row>
    <row r="622" spans="1:11" ht="25.5" x14ac:dyDescent="0.2">
      <c r="A622" s="28">
        <v>444</v>
      </c>
      <c r="B622" s="109"/>
      <c r="C622" s="93" t="s">
        <v>13</v>
      </c>
      <c r="D622" s="3" t="s">
        <v>169</v>
      </c>
      <c r="E622" s="10" t="s">
        <v>170</v>
      </c>
      <c r="F622" s="5">
        <v>1500</v>
      </c>
      <c r="G622" s="6"/>
      <c r="H622" s="62"/>
      <c r="I622" s="18"/>
      <c r="J622" s="63"/>
      <c r="K622" s="63"/>
    </row>
    <row r="623" spans="1:11" x14ac:dyDescent="0.2">
      <c r="A623" s="28">
        <v>445</v>
      </c>
      <c r="B623" s="109"/>
      <c r="C623" s="98"/>
      <c r="D623" s="3" t="s">
        <v>178</v>
      </c>
      <c r="E623" s="10" t="s">
        <v>179</v>
      </c>
      <c r="F623" s="5">
        <v>1000</v>
      </c>
      <c r="G623" s="6"/>
      <c r="H623" s="62"/>
      <c r="I623" s="18"/>
      <c r="J623" s="63"/>
      <c r="K623" s="63"/>
    </row>
    <row r="624" spans="1:11" ht="25.5" hidden="1" x14ac:dyDescent="0.2">
      <c r="A624" s="28"/>
      <c r="B624" s="109"/>
      <c r="C624" s="98"/>
      <c r="D624" s="3" t="s">
        <v>300</v>
      </c>
      <c r="E624" s="10" t="s">
        <v>301</v>
      </c>
      <c r="F624" s="5"/>
      <c r="G624" s="6"/>
      <c r="H624" s="62"/>
      <c r="I624" s="18"/>
      <c r="J624" s="63"/>
      <c r="K624" s="63"/>
    </row>
    <row r="625" spans="1:11" x14ac:dyDescent="0.2">
      <c r="A625" s="28">
        <v>446</v>
      </c>
      <c r="B625" s="109"/>
      <c r="C625" s="98"/>
      <c r="D625" s="3" t="s">
        <v>171</v>
      </c>
      <c r="E625" s="10" t="s">
        <v>172</v>
      </c>
      <c r="F625" s="5">
        <v>1500</v>
      </c>
      <c r="G625" s="6"/>
      <c r="H625" s="62"/>
      <c r="I625" s="18"/>
      <c r="J625" s="63"/>
      <c r="K625" s="63"/>
    </row>
    <row r="626" spans="1:11" ht="45" customHeight="1" x14ac:dyDescent="0.2">
      <c r="A626" s="28">
        <v>447</v>
      </c>
      <c r="B626" s="109"/>
      <c r="C626" s="98"/>
      <c r="D626" s="3" t="s">
        <v>177</v>
      </c>
      <c r="E626" s="4" t="s">
        <v>246</v>
      </c>
      <c r="F626" s="5">
        <v>500</v>
      </c>
      <c r="G626" s="6"/>
      <c r="H626" s="62"/>
      <c r="I626" s="18"/>
      <c r="J626" s="63"/>
      <c r="K626" s="63"/>
    </row>
    <row r="627" spans="1:11" ht="38.25" x14ac:dyDescent="0.2">
      <c r="A627" s="28">
        <v>448</v>
      </c>
      <c r="B627" s="109"/>
      <c r="C627" s="95"/>
      <c r="D627" s="3" t="s">
        <v>180</v>
      </c>
      <c r="E627" s="10" t="s">
        <v>181</v>
      </c>
      <c r="F627" s="5">
        <v>17000</v>
      </c>
      <c r="G627" s="6"/>
      <c r="H627" s="62"/>
      <c r="I627" s="18"/>
      <c r="J627" s="63"/>
      <c r="K627" s="63"/>
    </row>
    <row r="628" spans="1:11" x14ac:dyDescent="0.2">
      <c r="A628" s="28">
        <v>449</v>
      </c>
      <c r="B628" s="109"/>
      <c r="C628" s="113" t="s">
        <v>0</v>
      </c>
      <c r="D628" s="114"/>
      <c r="E628" s="115"/>
      <c r="F628" s="38">
        <f>SUM(F622:F627)</f>
        <v>21500</v>
      </c>
      <c r="G628" s="38">
        <f>SUM(G622:G627)</f>
        <v>0</v>
      </c>
      <c r="H628" s="62"/>
      <c r="I628" s="18"/>
      <c r="J628" s="63"/>
      <c r="K628" s="63"/>
    </row>
    <row r="629" spans="1:11" ht="25.5" x14ac:dyDescent="0.2">
      <c r="A629" s="28">
        <v>450</v>
      </c>
      <c r="B629" s="109"/>
      <c r="C629" s="93" t="s">
        <v>14</v>
      </c>
      <c r="D629" s="3" t="s">
        <v>169</v>
      </c>
      <c r="E629" s="10" t="s">
        <v>170</v>
      </c>
      <c r="F629" s="5">
        <v>2500</v>
      </c>
      <c r="G629" s="6"/>
      <c r="H629" s="62"/>
      <c r="I629" s="18"/>
      <c r="J629" s="63"/>
      <c r="K629" s="63"/>
    </row>
    <row r="630" spans="1:11" ht="25.5" x14ac:dyDescent="0.2">
      <c r="A630" s="28">
        <v>451</v>
      </c>
      <c r="B630" s="109"/>
      <c r="C630" s="98"/>
      <c r="D630" s="3" t="s">
        <v>164</v>
      </c>
      <c r="E630" s="10" t="s">
        <v>165</v>
      </c>
      <c r="F630" s="5">
        <v>5000</v>
      </c>
      <c r="G630" s="6"/>
      <c r="H630" s="62"/>
      <c r="I630" s="18"/>
      <c r="J630" s="63"/>
      <c r="K630" s="63"/>
    </row>
    <row r="631" spans="1:11" x14ac:dyDescent="0.2">
      <c r="A631" s="28"/>
      <c r="B631" s="109"/>
      <c r="C631" s="98"/>
      <c r="D631" s="3" t="s">
        <v>178</v>
      </c>
      <c r="E631" s="10" t="s">
        <v>179</v>
      </c>
      <c r="F631" s="5">
        <v>1500</v>
      </c>
      <c r="G631" s="6"/>
      <c r="H631" s="62"/>
      <c r="I631" s="18"/>
      <c r="J631" s="63"/>
      <c r="K631" s="63"/>
    </row>
    <row r="632" spans="1:11" ht="25.5" hidden="1" x14ac:dyDescent="0.2">
      <c r="A632" s="28"/>
      <c r="B632" s="109"/>
      <c r="C632" s="98"/>
      <c r="D632" s="3" t="s">
        <v>380</v>
      </c>
      <c r="E632" s="10" t="s">
        <v>381</v>
      </c>
      <c r="F632" s="5"/>
      <c r="G632" s="6"/>
      <c r="H632" s="62"/>
      <c r="I632" s="18"/>
      <c r="J632" s="63"/>
      <c r="K632" s="63"/>
    </row>
    <row r="633" spans="1:11" ht="25.5" hidden="1" x14ac:dyDescent="0.2">
      <c r="A633" s="28"/>
      <c r="B633" s="109"/>
      <c r="C633" s="98"/>
      <c r="D633" s="3" t="s">
        <v>378</v>
      </c>
      <c r="E633" s="10" t="s">
        <v>379</v>
      </c>
      <c r="F633" s="5"/>
      <c r="G633" s="6"/>
      <c r="H633" s="62"/>
      <c r="I633" s="18"/>
      <c r="J633" s="63"/>
      <c r="K633" s="63"/>
    </row>
    <row r="634" spans="1:11" x14ac:dyDescent="0.2">
      <c r="A634" s="28">
        <v>452</v>
      </c>
      <c r="B634" s="109"/>
      <c r="C634" s="98"/>
      <c r="D634" s="3" t="s">
        <v>171</v>
      </c>
      <c r="E634" s="10" t="s">
        <v>172</v>
      </c>
      <c r="F634" s="5">
        <v>4300</v>
      </c>
      <c r="G634" s="6"/>
      <c r="H634" s="62"/>
      <c r="I634" s="18"/>
      <c r="J634" s="63"/>
      <c r="K634" s="63"/>
    </row>
    <row r="635" spans="1:11" ht="51" hidden="1" x14ac:dyDescent="0.2">
      <c r="A635" s="28">
        <v>453</v>
      </c>
      <c r="B635" s="109"/>
      <c r="C635" s="98"/>
      <c r="D635" s="3" t="s">
        <v>538</v>
      </c>
      <c r="E635" s="10" t="s">
        <v>539</v>
      </c>
      <c r="F635" s="5"/>
      <c r="G635" s="6"/>
      <c r="H635" s="62"/>
      <c r="I635" s="18"/>
      <c r="J635" s="63"/>
      <c r="K635" s="63"/>
    </row>
    <row r="636" spans="1:11" x14ac:dyDescent="0.2">
      <c r="A636" s="28">
        <v>454</v>
      </c>
      <c r="B636" s="109"/>
      <c r="C636" s="98"/>
      <c r="D636" s="3" t="s">
        <v>173</v>
      </c>
      <c r="E636" s="10" t="s">
        <v>174</v>
      </c>
      <c r="F636" s="5">
        <v>300</v>
      </c>
      <c r="G636" s="6"/>
      <c r="H636" s="62"/>
      <c r="I636" s="18"/>
      <c r="J636" s="63"/>
      <c r="K636" s="63"/>
    </row>
    <row r="637" spans="1:11" ht="42" customHeight="1" x14ac:dyDescent="0.2">
      <c r="A637" s="28">
        <v>456</v>
      </c>
      <c r="B637" s="109"/>
      <c r="C637" s="98"/>
      <c r="D637" s="3" t="s">
        <v>177</v>
      </c>
      <c r="E637" s="4" t="s">
        <v>246</v>
      </c>
      <c r="F637" s="5">
        <v>5000</v>
      </c>
      <c r="G637" s="6"/>
      <c r="H637" s="62"/>
      <c r="I637" s="18"/>
      <c r="J637" s="63"/>
      <c r="K637" s="63"/>
    </row>
    <row r="638" spans="1:11" ht="63.75" customHeight="1" x14ac:dyDescent="0.2">
      <c r="A638" s="28">
        <v>457</v>
      </c>
      <c r="B638" s="109"/>
      <c r="C638" s="95"/>
      <c r="D638" s="3" t="s">
        <v>180</v>
      </c>
      <c r="E638" s="10" t="s">
        <v>597</v>
      </c>
      <c r="F638" s="5">
        <v>1000</v>
      </c>
      <c r="G638" s="6"/>
      <c r="H638" s="62"/>
      <c r="I638" s="18"/>
      <c r="J638" s="63"/>
      <c r="K638" s="63"/>
    </row>
    <row r="639" spans="1:11" x14ac:dyDescent="0.2">
      <c r="A639" s="28">
        <v>458</v>
      </c>
      <c r="B639" s="109"/>
      <c r="C639" s="113" t="s">
        <v>0</v>
      </c>
      <c r="D639" s="114"/>
      <c r="E639" s="115"/>
      <c r="F639" s="38">
        <f>SUM(F629:F638)</f>
        <v>19600</v>
      </c>
      <c r="G639" s="38">
        <f>SUM(G629:G638)</f>
        <v>0</v>
      </c>
      <c r="H639" s="62"/>
      <c r="I639" s="18"/>
      <c r="J639" s="63"/>
      <c r="K639" s="63"/>
    </row>
    <row r="640" spans="1:11" x14ac:dyDescent="0.2">
      <c r="A640" s="28">
        <v>459</v>
      </c>
      <c r="B640" s="109"/>
      <c r="C640" s="93" t="s">
        <v>15</v>
      </c>
      <c r="D640" s="3" t="s">
        <v>171</v>
      </c>
      <c r="E640" s="10" t="s">
        <v>172</v>
      </c>
      <c r="F640" s="5">
        <v>4000</v>
      </c>
      <c r="G640" s="6"/>
      <c r="H640" s="62"/>
      <c r="I640" s="18"/>
      <c r="J640" s="63"/>
      <c r="K640" s="63"/>
    </row>
    <row r="641" spans="1:11" hidden="1" x14ac:dyDescent="0.2">
      <c r="A641" s="28"/>
      <c r="B641" s="109"/>
      <c r="C641" s="94"/>
      <c r="D641" s="3" t="s">
        <v>178</v>
      </c>
      <c r="E641" s="10" t="s">
        <v>179</v>
      </c>
      <c r="F641" s="5"/>
      <c r="G641" s="6"/>
      <c r="H641" s="62"/>
      <c r="I641" s="18"/>
      <c r="J641" s="63"/>
      <c r="K641" s="63"/>
    </row>
    <row r="642" spans="1:11" hidden="1" x14ac:dyDescent="0.2">
      <c r="A642" s="28"/>
      <c r="B642" s="109"/>
      <c r="C642" s="94"/>
      <c r="D642" s="3" t="s">
        <v>182</v>
      </c>
      <c r="E642" s="10" t="s">
        <v>183</v>
      </c>
      <c r="F642" s="5"/>
      <c r="G642" s="6"/>
      <c r="H642" s="62"/>
      <c r="I642" s="18"/>
      <c r="J642" s="63"/>
      <c r="K642" s="63"/>
    </row>
    <row r="643" spans="1:11" ht="38.25" x14ac:dyDescent="0.2">
      <c r="A643" s="28">
        <v>460</v>
      </c>
      <c r="B643" s="109"/>
      <c r="C643" s="94"/>
      <c r="D643" s="3" t="s">
        <v>177</v>
      </c>
      <c r="E643" s="4" t="s">
        <v>246</v>
      </c>
      <c r="F643" s="5">
        <v>500</v>
      </c>
      <c r="G643" s="6"/>
      <c r="H643" s="62"/>
      <c r="I643" s="18"/>
      <c r="J643" s="63"/>
      <c r="K643" s="63"/>
    </row>
    <row r="644" spans="1:11" ht="25.5" hidden="1" x14ac:dyDescent="0.2">
      <c r="A644" s="28"/>
      <c r="B644" s="109"/>
      <c r="C644" s="94"/>
      <c r="D644" s="3" t="s">
        <v>300</v>
      </c>
      <c r="E644" s="10" t="s">
        <v>301</v>
      </c>
      <c r="F644" s="5"/>
      <c r="G644" s="6"/>
      <c r="H644" s="62"/>
      <c r="I644" s="18"/>
      <c r="J644" s="63"/>
      <c r="K644" s="63"/>
    </row>
    <row r="645" spans="1:11" ht="25.5" x14ac:dyDescent="0.2">
      <c r="A645" s="28"/>
      <c r="B645" s="109"/>
      <c r="C645" s="98"/>
      <c r="D645" s="3" t="s">
        <v>378</v>
      </c>
      <c r="E645" s="10" t="s">
        <v>379</v>
      </c>
      <c r="F645" s="5">
        <v>1000</v>
      </c>
      <c r="G645" s="6"/>
      <c r="H645" s="62"/>
      <c r="I645" s="18"/>
      <c r="J645" s="63"/>
      <c r="K645" s="63"/>
    </row>
    <row r="646" spans="1:11" ht="38.25" x14ac:dyDescent="0.2">
      <c r="A646" s="28">
        <v>461</v>
      </c>
      <c r="B646" s="109"/>
      <c r="C646" s="95"/>
      <c r="D646" s="3" t="s">
        <v>180</v>
      </c>
      <c r="E646" s="10" t="s">
        <v>181</v>
      </c>
      <c r="F646" s="5">
        <v>2500</v>
      </c>
      <c r="G646" s="6"/>
      <c r="H646" s="62"/>
      <c r="I646" s="18"/>
      <c r="J646" s="63"/>
      <c r="K646" s="63"/>
    </row>
    <row r="647" spans="1:11" ht="13.5" customHeight="1" x14ac:dyDescent="0.2">
      <c r="A647" s="28">
        <v>462</v>
      </c>
      <c r="B647" s="109"/>
      <c r="C647" s="113" t="s">
        <v>0</v>
      </c>
      <c r="D647" s="114"/>
      <c r="E647" s="115"/>
      <c r="F647" s="38">
        <f>SUM(F640:F646)</f>
        <v>8000</v>
      </c>
      <c r="G647" s="38">
        <f>SUM(G640:G646)</f>
        <v>0</v>
      </c>
      <c r="H647" s="62"/>
      <c r="I647" s="18"/>
      <c r="J647" s="63"/>
      <c r="K647" s="63"/>
    </row>
    <row r="648" spans="1:11" ht="12.75" customHeight="1" x14ac:dyDescent="0.2">
      <c r="A648" s="28">
        <v>463</v>
      </c>
      <c r="B648" s="102" t="s">
        <v>591</v>
      </c>
      <c r="C648" s="103"/>
      <c r="D648" s="103"/>
      <c r="E648" s="104"/>
      <c r="F648" s="15">
        <f>SUM(F514+F525+F531+F540+F550+F561+F568+F576+F583+F600+F614+F621+F628+F639+F647+F517)</f>
        <v>2942252</v>
      </c>
      <c r="G648" s="15">
        <f>SUM(G514+G525+G531+G540+G550+G561+G568+G576+G583+G600+G614+G621+G628+G639+G647+G517)</f>
        <v>591772</v>
      </c>
      <c r="H648" s="62"/>
      <c r="I648" s="18"/>
      <c r="J648" s="63"/>
      <c r="K648" s="63"/>
    </row>
    <row r="649" spans="1:11" ht="75.75" hidden="1" customHeight="1" x14ac:dyDescent="0.2">
      <c r="A649" s="28"/>
      <c r="B649" s="105" t="s">
        <v>664</v>
      </c>
      <c r="C649" s="105" t="s">
        <v>214</v>
      </c>
      <c r="D649" s="3" t="s">
        <v>441</v>
      </c>
      <c r="E649" s="21" t="s">
        <v>442</v>
      </c>
      <c r="F649" s="5"/>
      <c r="G649" s="6">
        <v>0</v>
      </c>
      <c r="H649" s="62"/>
      <c r="I649" s="18"/>
      <c r="J649" s="63"/>
      <c r="K649" s="63"/>
    </row>
    <row r="650" spans="1:11" ht="70.5" customHeight="1" x14ac:dyDescent="0.2">
      <c r="A650" s="28"/>
      <c r="B650" s="116"/>
      <c r="C650" s="116"/>
      <c r="D650" s="3" t="s">
        <v>410</v>
      </c>
      <c r="E650" s="10" t="s">
        <v>583</v>
      </c>
      <c r="F650" s="5">
        <v>8000</v>
      </c>
      <c r="G650" s="6">
        <v>0</v>
      </c>
      <c r="H650" s="62"/>
      <c r="I650" s="18"/>
      <c r="J650" s="63"/>
      <c r="K650" s="63"/>
    </row>
    <row r="651" spans="1:11" ht="24" customHeight="1" x14ac:dyDescent="0.2">
      <c r="A651" s="28"/>
      <c r="B651" s="102" t="s">
        <v>663</v>
      </c>
      <c r="C651" s="103"/>
      <c r="D651" s="103"/>
      <c r="E651" s="104"/>
      <c r="F651" s="15">
        <f>SUM(F649:F650)</f>
        <v>8000</v>
      </c>
      <c r="G651" s="15">
        <f>SUM(G649:G650)</f>
        <v>0</v>
      </c>
      <c r="H651" s="62"/>
      <c r="I651" s="18"/>
      <c r="J651" s="63"/>
      <c r="K651" s="63"/>
    </row>
    <row r="652" spans="1:11" ht="48" customHeight="1" x14ac:dyDescent="0.2">
      <c r="A652" s="28"/>
      <c r="B652" s="101" t="s">
        <v>323</v>
      </c>
      <c r="C652" s="108" t="s">
        <v>224</v>
      </c>
      <c r="D652" s="3" t="s">
        <v>468</v>
      </c>
      <c r="E652" s="17" t="s">
        <v>467</v>
      </c>
      <c r="F652" s="5">
        <v>76000</v>
      </c>
      <c r="G652" s="72"/>
      <c r="H652" s="62"/>
      <c r="I652" s="18"/>
      <c r="J652" s="63"/>
      <c r="K652" s="63"/>
    </row>
    <row r="653" spans="1:11" ht="55.5" hidden="1" customHeight="1" x14ac:dyDescent="0.2">
      <c r="A653" s="28"/>
      <c r="B653" s="98"/>
      <c r="C653" s="108"/>
      <c r="D653" s="3" t="s">
        <v>469</v>
      </c>
      <c r="E653" s="17" t="s">
        <v>470</v>
      </c>
      <c r="F653" s="5"/>
      <c r="G653" s="72"/>
      <c r="H653" s="62"/>
      <c r="I653" s="18"/>
      <c r="J653" s="63"/>
      <c r="K653" s="63"/>
    </row>
    <row r="654" spans="1:11" ht="28.5" hidden="1" customHeight="1" x14ac:dyDescent="0.2">
      <c r="A654" s="28"/>
      <c r="B654" s="98"/>
      <c r="C654" s="108"/>
      <c r="D654" s="3" t="s">
        <v>387</v>
      </c>
      <c r="E654" s="17" t="s">
        <v>388</v>
      </c>
      <c r="F654" s="5"/>
      <c r="G654" s="72">
        <v>0</v>
      </c>
      <c r="H654" s="62"/>
      <c r="I654" s="18"/>
      <c r="J654" s="63"/>
      <c r="K654" s="63"/>
    </row>
    <row r="655" spans="1:11" ht="37.5" hidden="1" customHeight="1" x14ac:dyDescent="0.2">
      <c r="A655" s="28"/>
      <c r="B655" s="98"/>
      <c r="C655" s="108"/>
      <c r="D655" s="20" t="s">
        <v>466</v>
      </c>
      <c r="E655" s="22" t="s">
        <v>467</v>
      </c>
      <c r="F655" s="5"/>
      <c r="G655" s="72"/>
      <c r="H655" s="62"/>
      <c r="I655" s="18"/>
      <c r="J655" s="63"/>
      <c r="K655" s="63"/>
    </row>
    <row r="656" spans="1:11" ht="76.5" hidden="1" customHeight="1" x14ac:dyDescent="0.2">
      <c r="A656" s="28"/>
      <c r="B656" s="98"/>
      <c r="C656" s="108"/>
      <c r="D656" s="3" t="s">
        <v>443</v>
      </c>
      <c r="E656" s="17" t="s">
        <v>444</v>
      </c>
      <c r="F656" s="5"/>
      <c r="G656" s="72">
        <v>0</v>
      </c>
      <c r="H656" s="62"/>
      <c r="I656" s="18"/>
      <c r="J656" s="63"/>
      <c r="K656" s="63"/>
    </row>
    <row r="657" spans="1:11" ht="42.75" customHeight="1" x14ac:dyDescent="0.2">
      <c r="A657" s="28"/>
      <c r="B657" s="98"/>
      <c r="C657" s="108"/>
      <c r="D657" s="3" t="s">
        <v>542</v>
      </c>
      <c r="E657" s="17" t="s">
        <v>584</v>
      </c>
      <c r="F657" s="5">
        <v>28500</v>
      </c>
      <c r="G657" s="72"/>
      <c r="H657" s="62"/>
      <c r="I657" s="18"/>
      <c r="J657" s="63"/>
      <c r="K657" s="63"/>
    </row>
    <row r="658" spans="1:11" ht="63" hidden="1" customHeight="1" x14ac:dyDescent="0.2">
      <c r="A658" s="28">
        <v>464</v>
      </c>
      <c r="B658" s="98"/>
      <c r="C658" s="108"/>
      <c r="D658" s="3" t="s">
        <v>471</v>
      </c>
      <c r="E658" s="17" t="s">
        <v>503</v>
      </c>
      <c r="F658" s="5"/>
      <c r="G658" s="72"/>
      <c r="H658" s="62"/>
      <c r="I658" s="18"/>
      <c r="J658" s="63"/>
      <c r="K658" s="63"/>
    </row>
    <row r="659" spans="1:11" ht="27" customHeight="1" x14ac:dyDescent="0.2">
      <c r="A659" s="28"/>
      <c r="B659" s="98"/>
      <c r="C659" s="108"/>
      <c r="D659" s="3" t="s">
        <v>665</v>
      </c>
      <c r="E659" s="73" t="s">
        <v>666</v>
      </c>
      <c r="F659" s="5">
        <v>1000</v>
      </c>
      <c r="G659" s="72"/>
      <c r="H659" s="62"/>
      <c r="I659" s="18"/>
      <c r="J659" s="63"/>
      <c r="K659" s="63"/>
    </row>
    <row r="660" spans="1:11" ht="39" customHeight="1" x14ac:dyDescent="0.2">
      <c r="A660" s="28">
        <v>465</v>
      </c>
      <c r="B660" s="98"/>
      <c r="C660" s="108"/>
      <c r="D660" s="3" t="s">
        <v>667</v>
      </c>
      <c r="E660" s="73" t="s">
        <v>668</v>
      </c>
      <c r="F660" s="5">
        <v>3000</v>
      </c>
      <c r="G660" s="72"/>
      <c r="H660" s="62"/>
      <c r="I660" s="18"/>
      <c r="J660" s="63"/>
      <c r="K660" s="63"/>
    </row>
    <row r="661" spans="1:11" ht="30.75" customHeight="1" x14ac:dyDescent="0.2">
      <c r="A661" s="28"/>
      <c r="B661" s="98"/>
      <c r="C661" s="108"/>
      <c r="D661" s="3" t="s">
        <v>543</v>
      </c>
      <c r="E661" s="17" t="s">
        <v>544</v>
      </c>
      <c r="F661" s="5">
        <v>30000</v>
      </c>
      <c r="G661" s="72"/>
      <c r="H661" s="62"/>
      <c r="I661" s="18"/>
      <c r="J661" s="63"/>
      <c r="K661" s="63"/>
    </row>
    <row r="662" spans="1:11" ht="22.5" customHeight="1" x14ac:dyDescent="0.2">
      <c r="A662" s="28"/>
      <c r="B662" s="98"/>
      <c r="C662" s="108"/>
      <c r="D662" s="3" t="s">
        <v>545</v>
      </c>
      <c r="E662" s="17" t="s">
        <v>546</v>
      </c>
      <c r="F662" s="5">
        <v>30000</v>
      </c>
      <c r="G662" s="72"/>
      <c r="H662" s="62"/>
      <c r="I662" s="18"/>
      <c r="J662" s="63"/>
      <c r="K662" s="63"/>
    </row>
    <row r="663" spans="1:11" ht="44.25" hidden="1" customHeight="1" x14ac:dyDescent="0.2">
      <c r="A663" s="28"/>
      <c r="B663" s="98"/>
      <c r="C663" s="108"/>
      <c r="D663" s="3" t="s">
        <v>447</v>
      </c>
      <c r="E663" s="17" t="s">
        <v>448</v>
      </c>
      <c r="F663" s="5"/>
      <c r="G663" s="72"/>
      <c r="H663" s="62"/>
      <c r="I663" s="18"/>
      <c r="J663" s="63"/>
      <c r="K663" s="63"/>
    </row>
    <row r="664" spans="1:11" ht="43.5" customHeight="1" x14ac:dyDescent="0.2">
      <c r="A664" s="28"/>
      <c r="B664" s="98"/>
      <c r="C664" s="108"/>
      <c r="D664" s="3" t="s">
        <v>547</v>
      </c>
      <c r="E664" s="17" t="s">
        <v>548</v>
      </c>
      <c r="F664" s="5">
        <v>80000</v>
      </c>
      <c r="G664" s="72"/>
      <c r="H664" s="62"/>
      <c r="I664" s="18"/>
      <c r="J664" s="63"/>
      <c r="K664" s="63"/>
    </row>
    <row r="665" spans="1:11" ht="39" hidden="1" customHeight="1" x14ac:dyDescent="0.2">
      <c r="A665" s="28"/>
      <c r="B665" s="98"/>
      <c r="C665" s="108"/>
      <c r="D665" s="83" t="s">
        <v>445</v>
      </c>
      <c r="E665" s="17" t="s">
        <v>446</v>
      </c>
      <c r="F665" s="5"/>
      <c r="G665" s="72"/>
      <c r="H665" s="62"/>
      <c r="I665" s="18"/>
      <c r="J665" s="63"/>
      <c r="K665" s="63"/>
    </row>
    <row r="666" spans="1:11" ht="28.5" hidden="1" customHeight="1" x14ac:dyDescent="0.2">
      <c r="A666" s="28">
        <v>466</v>
      </c>
      <c r="B666" s="98"/>
      <c r="C666" s="108"/>
      <c r="D666" s="3" t="s">
        <v>549</v>
      </c>
      <c r="E666" s="17" t="s">
        <v>550</v>
      </c>
      <c r="F666" s="5"/>
      <c r="G666" s="72"/>
      <c r="H666" s="62"/>
      <c r="I666" s="18"/>
      <c r="J666" s="63"/>
      <c r="K666" s="63"/>
    </row>
    <row r="667" spans="1:11" ht="40.5" customHeight="1" x14ac:dyDescent="0.2">
      <c r="A667" s="28"/>
      <c r="B667" s="98"/>
      <c r="C667" s="108"/>
      <c r="D667" s="3" t="s">
        <v>669</v>
      </c>
      <c r="E667" s="73" t="s">
        <v>670</v>
      </c>
      <c r="F667" s="5">
        <v>30000</v>
      </c>
      <c r="G667" s="72"/>
      <c r="H667" s="62"/>
      <c r="I667" s="18"/>
      <c r="J667" s="63"/>
      <c r="K667" s="63"/>
    </row>
    <row r="668" spans="1:11" ht="31.5" customHeight="1" x14ac:dyDescent="0.2">
      <c r="A668" s="28">
        <v>467</v>
      </c>
      <c r="B668" s="98"/>
      <c r="C668" s="108"/>
      <c r="D668" s="3" t="s">
        <v>472</v>
      </c>
      <c r="E668" s="17" t="s">
        <v>504</v>
      </c>
      <c r="F668" s="5">
        <v>2000</v>
      </c>
      <c r="G668" s="72"/>
      <c r="H668" s="62"/>
      <c r="I668" s="18"/>
      <c r="J668" s="63"/>
      <c r="K668" s="63"/>
    </row>
    <row r="669" spans="1:11" ht="35.25" customHeight="1" x14ac:dyDescent="0.2">
      <c r="A669" s="28"/>
      <c r="B669" s="98"/>
      <c r="C669" s="108"/>
      <c r="D669" s="3" t="s">
        <v>671</v>
      </c>
      <c r="E669" s="73" t="s">
        <v>695</v>
      </c>
      <c r="F669" s="5">
        <v>10000</v>
      </c>
      <c r="G669" s="72"/>
      <c r="H669" s="62"/>
      <c r="I669" s="18"/>
      <c r="J669" s="63"/>
      <c r="K669" s="63"/>
    </row>
    <row r="670" spans="1:11" ht="35.25" hidden="1" customHeight="1" x14ac:dyDescent="0.2">
      <c r="A670" s="28">
        <v>468</v>
      </c>
      <c r="B670" s="98"/>
      <c r="C670" s="108"/>
      <c r="D670" s="3" t="s">
        <v>404</v>
      </c>
      <c r="E670" s="17" t="s">
        <v>186</v>
      </c>
      <c r="F670" s="5"/>
      <c r="G670" s="72"/>
      <c r="H670" s="62"/>
      <c r="I670" s="18"/>
      <c r="J670" s="63"/>
      <c r="K670" s="63"/>
    </row>
    <row r="671" spans="1:11" ht="38.25" hidden="1" customHeight="1" x14ac:dyDescent="0.2">
      <c r="A671" s="28"/>
      <c r="B671" s="98"/>
      <c r="C671" s="108"/>
      <c r="D671" s="3" t="s">
        <v>188</v>
      </c>
      <c r="E671" s="17" t="s">
        <v>189</v>
      </c>
      <c r="F671" s="5"/>
      <c r="G671" s="72"/>
      <c r="H671" s="62"/>
      <c r="I671" s="18"/>
      <c r="J671" s="63"/>
      <c r="K671" s="63"/>
    </row>
    <row r="672" spans="1:11" ht="45" hidden="1" customHeight="1" x14ac:dyDescent="0.2">
      <c r="A672" s="28"/>
      <c r="B672" s="98"/>
      <c r="C672" s="108"/>
      <c r="D672" s="3" t="s">
        <v>190</v>
      </c>
      <c r="E672" s="17" t="s">
        <v>257</v>
      </c>
      <c r="F672" s="5"/>
      <c r="G672" s="72"/>
      <c r="H672" s="62"/>
      <c r="I672" s="18"/>
      <c r="J672" s="63"/>
      <c r="K672" s="63"/>
    </row>
    <row r="673" spans="1:11" ht="25.5" x14ac:dyDescent="0.2">
      <c r="A673" s="28">
        <v>469</v>
      </c>
      <c r="B673" s="98"/>
      <c r="C673" s="108"/>
      <c r="D673" s="3" t="s">
        <v>191</v>
      </c>
      <c r="E673" s="22" t="s">
        <v>384</v>
      </c>
      <c r="F673" s="5">
        <v>40000</v>
      </c>
      <c r="G673" s="72"/>
      <c r="H673" s="62"/>
      <c r="I673" s="18"/>
      <c r="J673" s="63"/>
      <c r="K673" s="63"/>
    </row>
    <row r="674" spans="1:11" ht="32.25" hidden="1" customHeight="1" x14ac:dyDescent="0.2">
      <c r="A674" s="28"/>
      <c r="B674" s="98"/>
      <c r="C674" s="108"/>
      <c r="D674" s="3" t="s">
        <v>415</v>
      </c>
      <c r="E674" s="17" t="s">
        <v>414</v>
      </c>
      <c r="F674" s="5"/>
      <c r="G674" s="72"/>
      <c r="H674" s="62"/>
      <c r="I674" s="18"/>
      <c r="J674" s="63"/>
      <c r="K674" s="63"/>
    </row>
    <row r="675" spans="1:11" ht="38.25" hidden="1" customHeight="1" x14ac:dyDescent="0.2">
      <c r="A675" s="28"/>
      <c r="B675" s="98"/>
      <c r="C675" s="108"/>
      <c r="D675" s="3" t="s">
        <v>405</v>
      </c>
      <c r="E675" s="17" t="s">
        <v>406</v>
      </c>
      <c r="F675" s="5"/>
      <c r="G675" s="72"/>
      <c r="H675" s="62"/>
      <c r="I675" s="18"/>
      <c r="J675" s="63"/>
      <c r="K675" s="63"/>
    </row>
    <row r="676" spans="1:11" ht="38.25" hidden="1" x14ac:dyDescent="0.2">
      <c r="A676" s="28">
        <v>470</v>
      </c>
      <c r="B676" s="98"/>
      <c r="C676" s="108"/>
      <c r="D676" s="3" t="s">
        <v>449</v>
      </c>
      <c r="E676" s="17" t="s">
        <v>450</v>
      </c>
      <c r="F676" s="5"/>
      <c r="G676" s="72"/>
      <c r="H676" s="62"/>
      <c r="I676" s="18"/>
      <c r="J676" s="63"/>
      <c r="K676" s="63"/>
    </row>
    <row r="677" spans="1:11" ht="72" hidden="1" customHeight="1" x14ac:dyDescent="0.2">
      <c r="A677" s="28"/>
      <c r="B677" s="98"/>
      <c r="C677" s="108"/>
      <c r="D677" s="3" t="s">
        <v>451</v>
      </c>
      <c r="E677" s="17" t="s">
        <v>505</v>
      </c>
      <c r="F677" s="5"/>
      <c r="G677" s="72"/>
      <c r="H677" s="62"/>
      <c r="I677" s="18"/>
      <c r="J677" s="63"/>
      <c r="K677" s="63"/>
    </row>
    <row r="678" spans="1:11" ht="81" hidden="1" customHeight="1" x14ac:dyDescent="0.2">
      <c r="A678" s="28">
        <v>471</v>
      </c>
      <c r="B678" s="98"/>
      <c r="C678" s="108"/>
      <c r="D678" s="3" t="s">
        <v>452</v>
      </c>
      <c r="E678" s="17" t="s">
        <v>453</v>
      </c>
      <c r="F678" s="5"/>
      <c r="G678" s="72"/>
      <c r="H678" s="62"/>
      <c r="I678" s="18"/>
      <c r="J678" s="63"/>
      <c r="K678" s="63"/>
    </row>
    <row r="679" spans="1:11" ht="53.25" hidden="1" customHeight="1" x14ac:dyDescent="0.2">
      <c r="A679" s="28">
        <v>472</v>
      </c>
      <c r="B679" s="98"/>
      <c r="C679" s="108"/>
      <c r="D679" s="3" t="s">
        <v>473</v>
      </c>
      <c r="E679" s="17" t="s">
        <v>541</v>
      </c>
      <c r="F679" s="5"/>
      <c r="G679" s="72"/>
      <c r="H679" s="62"/>
      <c r="I679" s="18"/>
      <c r="J679" s="63"/>
      <c r="K679" s="63"/>
    </row>
    <row r="680" spans="1:11" ht="36.75" hidden="1" customHeight="1" x14ac:dyDescent="0.2">
      <c r="A680" s="28">
        <v>473</v>
      </c>
      <c r="B680" s="98"/>
      <c r="C680" s="108"/>
      <c r="D680" s="3" t="s">
        <v>474</v>
      </c>
      <c r="E680" s="17" t="s">
        <v>506</v>
      </c>
      <c r="F680" s="5"/>
      <c r="G680" s="72"/>
      <c r="H680" s="62"/>
      <c r="I680" s="18"/>
      <c r="J680" s="63"/>
      <c r="K680" s="63"/>
    </row>
    <row r="681" spans="1:11" ht="56.25" hidden="1" customHeight="1" x14ac:dyDescent="0.2">
      <c r="A681" s="28">
        <v>474</v>
      </c>
      <c r="B681" s="98"/>
      <c r="C681" s="108"/>
      <c r="D681" s="3" t="s">
        <v>475</v>
      </c>
      <c r="E681" s="17" t="s">
        <v>507</v>
      </c>
      <c r="F681" s="5"/>
      <c r="G681" s="72"/>
      <c r="H681" s="62"/>
      <c r="I681" s="18"/>
      <c r="J681" s="63"/>
      <c r="K681" s="63"/>
    </row>
    <row r="682" spans="1:11" ht="74.25" customHeight="1" x14ac:dyDescent="0.2">
      <c r="A682" s="28">
        <v>475</v>
      </c>
      <c r="B682" s="98"/>
      <c r="C682" s="108"/>
      <c r="D682" s="3" t="s">
        <v>551</v>
      </c>
      <c r="E682" s="17" t="s">
        <v>552</v>
      </c>
      <c r="F682" s="5">
        <v>39000</v>
      </c>
      <c r="G682" s="72"/>
      <c r="H682" s="62"/>
      <c r="I682" s="18"/>
      <c r="J682" s="63"/>
      <c r="K682" s="63"/>
    </row>
    <row r="683" spans="1:11" ht="63.75" hidden="1" x14ac:dyDescent="0.2">
      <c r="A683" s="28"/>
      <c r="B683" s="98"/>
      <c r="C683" s="108"/>
      <c r="D683" s="3" t="s">
        <v>603</v>
      </c>
      <c r="E683" s="17" t="s">
        <v>604</v>
      </c>
      <c r="F683" s="5"/>
      <c r="G683" s="72"/>
      <c r="H683" s="62"/>
      <c r="I683" s="18"/>
      <c r="J683" s="63"/>
      <c r="K683" s="63"/>
    </row>
    <row r="684" spans="1:11" ht="41.25" hidden="1" customHeight="1" x14ac:dyDescent="0.2">
      <c r="A684" s="28">
        <v>476</v>
      </c>
      <c r="B684" s="98"/>
      <c r="C684" s="108"/>
      <c r="D684" s="3" t="s">
        <v>553</v>
      </c>
      <c r="E684" s="17" t="s">
        <v>613</v>
      </c>
      <c r="F684" s="5"/>
      <c r="G684" s="72"/>
      <c r="H684" s="62"/>
      <c r="I684" s="18"/>
      <c r="J684" s="63"/>
      <c r="K684" s="63"/>
    </row>
    <row r="685" spans="1:11" ht="33.75" customHeight="1" x14ac:dyDescent="0.2">
      <c r="A685" s="28">
        <v>477</v>
      </c>
      <c r="B685" s="98"/>
      <c r="C685" s="108"/>
      <c r="D685" s="3" t="s">
        <v>554</v>
      </c>
      <c r="E685" s="17" t="s">
        <v>585</v>
      </c>
      <c r="F685" s="5">
        <v>10000</v>
      </c>
      <c r="G685" s="72"/>
      <c r="H685" s="62"/>
      <c r="I685" s="18"/>
      <c r="J685" s="63"/>
      <c r="K685" s="63"/>
    </row>
    <row r="686" spans="1:11" ht="21.75" hidden="1" customHeight="1" x14ac:dyDescent="0.2">
      <c r="A686" s="28"/>
      <c r="B686" s="98"/>
      <c r="C686" s="108"/>
      <c r="D686" s="3" t="s">
        <v>555</v>
      </c>
      <c r="E686" s="17" t="s">
        <v>556</v>
      </c>
      <c r="F686" s="5"/>
      <c r="G686" s="72"/>
      <c r="H686" s="62"/>
      <c r="I686" s="18"/>
      <c r="J686" s="63"/>
      <c r="K686" s="63"/>
    </row>
    <row r="687" spans="1:11" ht="36.75" customHeight="1" x14ac:dyDescent="0.2">
      <c r="A687" s="28"/>
      <c r="B687" s="98"/>
      <c r="C687" s="108"/>
      <c r="D687" s="3" t="s">
        <v>672</v>
      </c>
      <c r="E687" s="73" t="s">
        <v>673</v>
      </c>
      <c r="F687" s="5">
        <v>14889</v>
      </c>
      <c r="G687" s="72"/>
      <c r="H687" s="62"/>
      <c r="I687" s="18"/>
      <c r="J687" s="63"/>
      <c r="K687" s="63"/>
    </row>
    <row r="688" spans="1:11" ht="36.75" customHeight="1" x14ac:dyDescent="0.2">
      <c r="A688" s="28"/>
      <c r="B688" s="98"/>
      <c r="C688" s="108"/>
      <c r="D688" s="3" t="s">
        <v>674</v>
      </c>
      <c r="E688" s="73" t="s">
        <v>675</v>
      </c>
      <c r="F688" s="5">
        <v>4000</v>
      </c>
      <c r="G688" s="72"/>
      <c r="H688" s="62"/>
      <c r="I688" s="18"/>
      <c r="J688" s="63"/>
      <c r="K688" s="63"/>
    </row>
    <row r="689" spans="1:11" ht="42.75" customHeight="1" x14ac:dyDescent="0.2">
      <c r="A689" s="28"/>
      <c r="B689" s="98"/>
      <c r="C689" s="108"/>
      <c r="D689" s="3" t="s">
        <v>676</v>
      </c>
      <c r="E689" s="73" t="s">
        <v>677</v>
      </c>
      <c r="F689" s="5">
        <v>90000</v>
      </c>
      <c r="G689" s="72"/>
      <c r="H689" s="62"/>
      <c r="I689" s="18"/>
      <c r="J689" s="63"/>
      <c r="K689" s="63"/>
    </row>
    <row r="690" spans="1:11" ht="27.75" customHeight="1" x14ac:dyDescent="0.2">
      <c r="A690" s="28">
        <v>478</v>
      </c>
      <c r="B690" s="98"/>
      <c r="C690" s="108"/>
      <c r="D690" s="3" t="s">
        <v>192</v>
      </c>
      <c r="E690" s="22" t="s">
        <v>390</v>
      </c>
      <c r="F690" s="5">
        <v>100</v>
      </c>
      <c r="G690" s="72"/>
      <c r="H690" s="62"/>
      <c r="I690" s="18"/>
      <c r="J690" s="63"/>
      <c r="K690" s="63"/>
    </row>
    <row r="691" spans="1:11" ht="63.75" hidden="1" x14ac:dyDescent="0.2">
      <c r="A691" s="28">
        <v>479</v>
      </c>
      <c r="B691" s="98"/>
      <c r="C691" s="108"/>
      <c r="D691" s="3" t="s">
        <v>193</v>
      </c>
      <c r="E691" s="22" t="s">
        <v>337</v>
      </c>
      <c r="F691" s="5"/>
      <c r="G691" s="72"/>
      <c r="H691" s="62"/>
      <c r="I691" s="18"/>
      <c r="J691" s="63"/>
      <c r="K691" s="63"/>
    </row>
    <row r="692" spans="1:11" hidden="1" x14ac:dyDescent="0.2">
      <c r="A692" s="28"/>
      <c r="B692" s="98"/>
      <c r="C692" s="108"/>
      <c r="D692" s="3" t="s">
        <v>382</v>
      </c>
      <c r="E692" s="22" t="s">
        <v>383</v>
      </c>
      <c r="F692" s="5"/>
      <c r="G692" s="72"/>
      <c r="H692" s="62"/>
      <c r="I692" s="18"/>
      <c r="J692" s="63"/>
      <c r="K692" s="63"/>
    </row>
    <row r="693" spans="1:11" ht="25.5" hidden="1" x14ac:dyDescent="0.2">
      <c r="A693" s="28">
        <v>480</v>
      </c>
      <c r="B693" s="98"/>
      <c r="C693" s="108"/>
      <c r="D693" s="3" t="s">
        <v>305</v>
      </c>
      <c r="E693" s="22" t="s">
        <v>368</v>
      </c>
      <c r="F693" s="5"/>
      <c r="G693" s="72"/>
      <c r="H693" s="62"/>
      <c r="I693" s="18"/>
      <c r="J693" s="63"/>
      <c r="K693" s="63"/>
    </row>
    <row r="694" spans="1:11" ht="25.5" hidden="1" x14ac:dyDescent="0.2">
      <c r="A694" s="28">
        <v>481</v>
      </c>
      <c r="B694" s="98"/>
      <c r="C694" s="108"/>
      <c r="D694" s="3" t="s">
        <v>194</v>
      </c>
      <c r="E694" s="17" t="s">
        <v>411</v>
      </c>
      <c r="F694" s="5"/>
      <c r="G694" s="72"/>
      <c r="H694" s="62"/>
      <c r="I694" s="18"/>
      <c r="J694" s="63"/>
      <c r="K694" s="63"/>
    </row>
    <row r="695" spans="1:11" ht="38.25" hidden="1" x14ac:dyDescent="0.2">
      <c r="A695" s="28">
        <v>482</v>
      </c>
      <c r="B695" s="98"/>
      <c r="C695" s="108"/>
      <c r="D695" s="3" t="s">
        <v>194</v>
      </c>
      <c r="E695" s="22" t="s">
        <v>255</v>
      </c>
      <c r="F695" s="5"/>
      <c r="G695" s="72"/>
      <c r="H695" s="62"/>
      <c r="I695" s="18"/>
      <c r="J695" s="63"/>
      <c r="K695" s="63"/>
    </row>
    <row r="696" spans="1:11" ht="48" hidden="1" customHeight="1" x14ac:dyDescent="0.2">
      <c r="A696" s="28">
        <v>483</v>
      </c>
      <c r="B696" s="98"/>
      <c r="C696" s="108"/>
      <c r="D696" s="3" t="s">
        <v>195</v>
      </c>
      <c r="E696" s="17" t="s">
        <v>385</v>
      </c>
      <c r="F696" s="5"/>
      <c r="G696" s="72"/>
      <c r="H696" s="62"/>
      <c r="I696" s="18"/>
      <c r="J696" s="63"/>
      <c r="K696" s="63"/>
    </row>
    <row r="697" spans="1:11" ht="25.5" hidden="1" x14ac:dyDescent="0.2">
      <c r="A697" s="28">
        <v>484</v>
      </c>
      <c r="B697" s="98"/>
      <c r="C697" s="108"/>
      <c r="D697" s="3" t="s">
        <v>196</v>
      </c>
      <c r="E697" s="22" t="s">
        <v>417</v>
      </c>
      <c r="F697" s="5"/>
      <c r="G697" s="72"/>
      <c r="H697" s="62"/>
      <c r="I697" s="18"/>
      <c r="J697" s="63"/>
      <c r="K697" s="63"/>
    </row>
    <row r="698" spans="1:11" ht="63.75" hidden="1" x14ac:dyDescent="0.2">
      <c r="A698" s="28">
        <v>485</v>
      </c>
      <c r="B698" s="98"/>
      <c r="C698" s="108"/>
      <c r="D698" s="3" t="s">
        <v>416</v>
      </c>
      <c r="E698" s="22" t="s">
        <v>256</v>
      </c>
      <c r="F698" s="5"/>
      <c r="G698" s="72"/>
      <c r="H698" s="62"/>
      <c r="I698" s="18"/>
      <c r="J698" s="63"/>
      <c r="K698" s="63"/>
    </row>
    <row r="699" spans="1:11" ht="25.5" hidden="1" x14ac:dyDescent="0.2">
      <c r="A699" s="28">
        <v>486</v>
      </c>
      <c r="B699" s="98"/>
      <c r="C699" s="108"/>
      <c r="D699" s="3" t="s">
        <v>197</v>
      </c>
      <c r="E699" s="17" t="s">
        <v>454</v>
      </c>
      <c r="F699" s="5"/>
      <c r="G699" s="72"/>
      <c r="H699" s="62"/>
      <c r="I699" s="18"/>
      <c r="J699" s="63"/>
      <c r="K699" s="63"/>
    </row>
    <row r="700" spans="1:11" ht="38.25" hidden="1" x14ac:dyDescent="0.2">
      <c r="A700" s="28">
        <v>487</v>
      </c>
      <c r="B700" s="98"/>
      <c r="C700" s="108"/>
      <c r="D700" s="3" t="s">
        <v>306</v>
      </c>
      <c r="E700" s="17" t="s">
        <v>386</v>
      </c>
      <c r="F700" s="5"/>
      <c r="G700" s="72"/>
      <c r="H700" s="62"/>
      <c r="I700" s="18"/>
      <c r="J700" s="63"/>
      <c r="K700" s="63"/>
    </row>
    <row r="701" spans="1:11" ht="38.25" x14ac:dyDescent="0.2">
      <c r="A701" s="28"/>
      <c r="B701" s="98"/>
      <c r="C701" s="108"/>
      <c r="D701" s="3" t="s">
        <v>341</v>
      </c>
      <c r="E701" s="17" t="s">
        <v>389</v>
      </c>
      <c r="F701" s="5">
        <v>3000</v>
      </c>
      <c r="G701" s="72"/>
      <c r="H701" s="62"/>
      <c r="I701" s="18"/>
      <c r="J701" s="63"/>
      <c r="K701" s="63"/>
    </row>
    <row r="702" spans="1:11" ht="38.25" x14ac:dyDescent="0.2">
      <c r="A702" s="28"/>
      <c r="B702" s="98"/>
      <c r="C702" s="108"/>
      <c r="D702" s="3" t="s">
        <v>476</v>
      </c>
      <c r="E702" s="17" t="s">
        <v>477</v>
      </c>
      <c r="F702" s="5">
        <v>20000</v>
      </c>
      <c r="G702" s="72"/>
      <c r="H702" s="62"/>
      <c r="I702" s="18"/>
      <c r="J702" s="63"/>
      <c r="K702" s="63"/>
    </row>
    <row r="703" spans="1:11" ht="25.5" x14ac:dyDescent="0.2">
      <c r="A703" s="28"/>
      <c r="B703" s="98"/>
      <c r="C703" s="108"/>
      <c r="D703" s="3" t="s">
        <v>557</v>
      </c>
      <c r="E703" s="17" t="s">
        <v>586</v>
      </c>
      <c r="F703" s="5">
        <v>1000</v>
      </c>
      <c r="G703" s="72"/>
      <c r="H703" s="62"/>
      <c r="I703" s="18"/>
      <c r="J703" s="63"/>
      <c r="K703" s="63"/>
    </row>
    <row r="704" spans="1:11" ht="54" customHeight="1" x14ac:dyDescent="0.2">
      <c r="A704" s="28">
        <v>489</v>
      </c>
      <c r="B704" s="98"/>
      <c r="C704" s="108"/>
      <c r="D704" s="3" t="s">
        <v>478</v>
      </c>
      <c r="E704" s="17" t="s">
        <v>508</v>
      </c>
      <c r="F704" s="5">
        <v>600</v>
      </c>
      <c r="G704" s="72"/>
      <c r="H704" s="62"/>
      <c r="I704" s="18"/>
      <c r="J704" s="63"/>
      <c r="K704" s="63"/>
    </row>
    <row r="705" spans="1:11" ht="21.75" hidden="1" customHeight="1" x14ac:dyDescent="0.2">
      <c r="A705" s="28"/>
      <c r="B705" s="98"/>
      <c r="C705" s="108"/>
      <c r="D705" s="3" t="s">
        <v>479</v>
      </c>
      <c r="E705" s="17" t="s">
        <v>480</v>
      </c>
      <c r="F705" s="5"/>
      <c r="G705" s="72"/>
      <c r="H705" s="62"/>
      <c r="I705" s="18"/>
      <c r="J705" s="63"/>
      <c r="K705" s="63"/>
    </row>
    <row r="706" spans="1:11" ht="45" hidden="1" customHeight="1" x14ac:dyDescent="0.2">
      <c r="A706" s="28"/>
      <c r="B706" s="98"/>
      <c r="C706" s="108"/>
      <c r="D706" s="3" t="s">
        <v>481</v>
      </c>
      <c r="E706" s="17" t="s">
        <v>509</v>
      </c>
      <c r="F706" s="5"/>
      <c r="G706" s="72"/>
      <c r="H706" s="62"/>
      <c r="I706" s="18"/>
      <c r="J706" s="63"/>
      <c r="K706" s="63"/>
    </row>
    <row r="707" spans="1:11" ht="50.25" hidden="1" customHeight="1" x14ac:dyDescent="0.2">
      <c r="A707" s="28"/>
      <c r="B707" s="98"/>
      <c r="C707" s="108"/>
      <c r="D707" s="3" t="s">
        <v>482</v>
      </c>
      <c r="E707" s="17" t="s">
        <v>483</v>
      </c>
      <c r="F707" s="5"/>
      <c r="G707" s="72"/>
      <c r="H707" s="62"/>
      <c r="I707" s="18"/>
      <c r="J707" s="63"/>
      <c r="K707" s="63"/>
    </row>
    <row r="708" spans="1:11" ht="41.25" hidden="1" customHeight="1" x14ac:dyDescent="0.2">
      <c r="A708" s="28"/>
      <c r="B708" s="98"/>
      <c r="C708" s="108"/>
      <c r="D708" s="83" t="s">
        <v>484</v>
      </c>
      <c r="E708" s="17" t="s">
        <v>510</v>
      </c>
      <c r="F708" s="5"/>
      <c r="G708" s="72"/>
      <c r="H708" s="62"/>
      <c r="I708" s="18"/>
      <c r="J708" s="63"/>
      <c r="K708" s="63"/>
    </row>
    <row r="709" spans="1:11" ht="41.25" hidden="1" customHeight="1" x14ac:dyDescent="0.2">
      <c r="A709" s="28"/>
      <c r="B709" s="98"/>
      <c r="C709" s="108"/>
      <c r="D709" s="3" t="s">
        <v>485</v>
      </c>
      <c r="E709" s="17" t="s">
        <v>486</v>
      </c>
      <c r="F709" s="5"/>
      <c r="G709" s="72"/>
      <c r="H709" s="62"/>
      <c r="I709" s="18"/>
      <c r="J709" s="63"/>
      <c r="K709" s="63"/>
    </row>
    <row r="710" spans="1:11" ht="38.25" hidden="1" x14ac:dyDescent="0.2">
      <c r="A710" s="28">
        <v>489</v>
      </c>
      <c r="B710" s="98"/>
      <c r="C710" s="108"/>
      <c r="D710" s="3" t="s">
        <v>487</v>
      </c>
      <c r="E710" s="17" t="s">
        <v>511</v>
      </c>
      <c r="F710" s="5"/>
      <c r="G710" s="72"/>
      <c r="H710" s="62"/>
      <c r="I710" s="18"/>
      <c r="J710" s="63"/>
      <c r="K710" s="63"/>
    </row>
    <row r="711" spans="1:11" ht="38.25" x14ac:dyDescent="0.2">
      <c r="A711" s="28"/>
      <c r="B711" s="98"/>
      <c r="C711" s="108"/>
      <c r="D711" s="3" t="s">
        <v>488</v>
      </c>
      <c r="E711" s="17" t="s">
        <v>614</v>
      </c>
      <c r="F711" s="5">
        <v>71000</v>
      </c>
      <c r="G711" s="72"/>
      <c r="H711" s="62"/>
      <c r="I711" s="18"/>
      <c r="J711" s="63"/>
      <c r="K711" s="63"/>
    </row>
    <row r="712" spans="1:11" ht="45" hidden="1" customHeight="1" x14ac:dyDescent="0.2">
      <c r="A712" s="28"/>
      <c r="B712" s="98"/>
      <c r="C712" s="108"/>
      <c r="D712" s="3" t="s">
        <v>558</v>
      </c>
      <c r="E712" s="17" t="s">
        <v>559</v>
      </c>
      <c r="F712" s="5"/>
      <c r="G712" s="72"/>
      <c r="H712" s="62"/>
      <c r="I712" s="18"/>
      <c r="J712" s="63"/>
      <c r="K712" s="63"/>
    </row>
    <row r="713" spans="1:11" ht="25.5" x14ac:dyDescent="0.2">
      <c r="A713" s="28"/>
      <c r="B713" s="98"/>
      <c r="C713" s="108"/>
      <c r="D713" s="3" t="s">
        <v>560</v>
      </c>
      <c r="E713" s="17" t="s">
        <v>561</v>
      </c>
      <c r="F713" s="5">
        <v>69600</v>
      </c>
      <c r="G713" s="72"/>
      <c r="H713" s="62"/>
      <c r="I713" s="18"/>
      <c r="J713" s="63"/>
      <c r="K713" s="63"/>
    </row>
    <row r="714" spans="1:11" ht="51" x14ac:dyDescent="0.2">
      <c r="A714" s="28"/>
      <c r="B714" s="98"/>
      <c r="C714" s="108"/>
      <c r="D714" s="3" t="s">
        <v>562</v>
      </c>
      <c r="E714" s="17" t="s">
        <v>587</v>
      </c>
      <c r="F714" s="5">
        <v>3000</v>
      </c>
      <c r="G714" s="72"/>
      <c r="H714" s="62"/>
      <c r="I714" s="18"/>
      <c r="J714" s="63"/>
      <c r="K714" s="63"/>
    </row>
    <row r="715" spans="1:11" ht="25.5" hidden="1" x14ac:dyDescent="0.2">
      <c r="A715" s="28"/>
      <c r="B715" s="98"/>
      <c r="C715" s="108"/>
      <c r="D715" s="3" t="s">
        <v>563</v>
      </c>
      <c r="E715" s="17" t="s">
        <v>564</v>
      </c>
      <c r="F715" s="5"/>
      <c r="G715" s="72"/>
      <c r="H715" s="62"/>
      <c r="I715" s="18"/>
      <c r="J715" s="63"/>
      <c r="K715" s="63"/>
    </row>
    <row r="716" spans="1:11" ht="25.5" hidden="1" x14ac:dyDescent="0.2">
      <c r="A716" s="28"/>
      <c r="B716" s="98"/>
      <c r="C716" s="108"/>
      <c r="D716" s="3" t="s">
        <v>565</v>
      </c>
      <c r="E716" s="17" t="s">
        <v>566</v>
      </c>
      <c r="F716" s="5"/>
      <c r="G716" s="72"/>
      <c r="H716" s="62"/>
      <c r="I716" s="18"/>
      <c r="J716" s="63"/>
      <c r="K716" s="63"/>
    </row>
    <row r="717" spans="1:11" ht="25.5" hidden="1" x14ac:dyDescent="0.2">
      <c r="A717" s="28"/>
      <c r="B717" s="98"/>
      <c r="C717" s="108"/>
      <c r="D717" s="3" t="s">
        <v>567</v>
      </c>
      <c r="E717" s="17" t="s">
        <v>568</v>
      </c>
      <c r="F717" s="5"/>
      <c r="G717" s="72"/>
      <c r="H717" s="62"/>
      <c r="I717" s="18"/>
      <c r="J717" s="63"/>
      <c r="K717" s="63"/>
    </row>
    <row r="718" spans="1:11" ht="47.25" customHeight="1" x14ac:dyDescent="0.2">
      <c r="A718" s="28"/>
      <c r="B718" s="98"/>
      <c r="C718" s="108"/>
      <c r="D718" s="3" t="s">
        <v>569</v>
      </c>
      <c r="E718" s="17" t="s">
        <v>570</v>
      </c>
      <c r="F718" s="5">
        <v>70000</v>
      </c>
      <c r="G718" s="72"/>
      <c r="H718" s="62"/>
      <c r="I718" s="18"/>
      <c r="J718" s="63"/>
      <c r="K718" s="63"/>
    </row>
    <row r="719" spans="1:11" ht="38.25" x14ac:dyDescent="0.2">
      <c r="A719" s="28"/>
      <c r="B719" s="98"/>
      <c r="C719" s="108"/>
      <c r="D719" s="3" t="s">
        <v>571</v>
      </c>
      <c r="E719" s="17" t="s">
        <v>572</v>
      </c>
      <c r="F719" s="5">
        <v>16000</v>
      </c>
      <c r="G719" s="72"/>
      <c r="H719" s="62"/>
      <c r="I719" s="18"/>
      <c r="J719" s="63"/>
      <c r="K719" s="63"/>
    </row>
    <row r="720" spans="1:11" ht="38.25" x14ac:dyDescent="0.2">
      <c r="A720" s="28"/>
      <c r="B720" s="98"/>
      <c r="C720" s="108"/>
      <c r="D720" s="3" t="s">
        <v>573</v>
      </c>
      <c r="E720" s="17" t="s">
        <v>588</v>
      </c>
      <c r="F720" s="5">
        <v>4000</v>
      </c>
      <c r="G720" s="72"/>
      <c r="H720" s="62"/>
      <c r="I720" s="18"/>
      <c r="J720" s="63"/>
      <c r="K720" s="63"/>
    </row>
    <row r="721" spans="1:11" ht="51" x14ac:dyDescent="0.2">
      <c r="A721" s="28"/>
      <c r="B721" s="98"/>
      <c r="C721" s="108"/>
      <c r="D721" s="3" t="s">
        <v>574</v>
      </c>
      <c r="E721" s="17" t="s">
        <v>627</v>
      </c>
      <c r="F721" s="5">
        <v>10000</v>
      </c>
      <c r="G721" s="72"/>
      <c r="H721" s="62"/>
      <c r="I721" s="18"/>
      <c r="J721" s="63"/>
      <c r="K721" s="63"/>
    </row>
    <row r="722" spans="1:11" ht="38.25" hidden="1" x14ac:dyDescent="0.2">
      <c r="A722" s="28"/>
      <c r="B722" s="98"/>
      <c r="C722" s="108"/>
      <c r="D722" s="3" t="s">
        <v>616</v>
      </c>
      <c r="E722" s="17" t="s">
        <v>598</v>
      </c>
      <c r="F722" s="5"/>
      <c r="G722" s="72"/>
      <c r="H722" s="62"/>
      <c r="I722" s="18"/>
      <c r="J722" s="63"/>
      <c r="K722" s="63"/>
    </row>
    <row r="723" spans="1:11" ht="51" x14ac:dyDescent="0.2">
      <c r="A723" s="28"/>
      <c r="B723" s="98"/>
      <c r="C723" s="108"/>
      <c r="D723" s="3" t="s">
        <v>680</v>
      </c>
      <c r="E723" s="73" t="s">
        <v>681</v>
      </c>
      <c r="F723" s="5">
        <v>300</v>
      </c>
      <c r="G723" s="72"/>
      <c r="H723" s="62"/>
      <c r="I723" s="18"/>
      <c r="J723" s="63"/>
      <c r="K723" s="63"/>
    </row>
    <row r="724" spans="1:11" ht="38.25" x14ac:dyDescent="0.2">
      <c r="A724" s="28"/>
      <c r="B724" s="98"/>
      <c r="C724" s="108"/>
      <c r="D724" s="3" t="s">
        <v>682</v>
      </c>
      <c r="E724" s="73" t="s">
        <v>683</v>
      </c>
      <c r="F724" s="5">
        <v>2400</v>
      </c>
      <c r="G724" s="72"/>
      <c r="H724" s="62"/>
      <c r="I724" s="18"/>
      <c r="J724" s="63"/>
      <c r="K724" s="63"/>
    </row>
    <row r="725" spans="1:11" ht="38.25" x14ac:dyDescent="0.2">
      <c r="A725" s="28"/>
      <c r="B725" s="98"/>
      <c r="C725" s="108"/>
      <c r="D725" s="3" t="s">
        <v>684</v>
      </c>
      <c r="E725" s="73" t="s">
        <v>685</v>
      </c>
      <c r="F725" s="5">
        <v>1600</v>
      </c>
      <c r="G725" s="72"/>
      <c r="H725" s="62"/>
      <c r="I725" s="18"/>
      <c r="J725" s="63"/>
      <c r="K725" s="63"/>
    </row>
    <row r="726" spans="1:11" ht="38.25" x14ac:dyDescent="0.2">
      <c r="A726" s="28"/>
      <c r="B726" s="98"/>
      <c r="C726" s="108"/>
      <c r="D726" s="3" t="s">
        <v>678</v>
      </c>
      <c r="E726" s="73" t="s">
        <v>679</v>
      </c>
      <c r="F726" s="5">
        <v>10000</v>
      </c>
      <c r="G726" s="72"/>
      <c r="H726" s="62"/>
      <c r="I726" s="18"/>
      <c r="J726" s="63"/>
      <c r="K726" s="63"/>
    </row>
    <row r="727" spans="1:11" ht="36" x14ac:dyDescent="0.2">
      <c r="A727" s="28"/>
      <c r="B727" s="98"/>
      <c r="C727" s="108"/>
      <c r="D727" s="85" t="s">
        <v>686</v>
      </c>
      <c r="E727" s="84" t="s">
        <v>687</v>
      </c>
      <c r="F727" s="5">
        <v>5000</v>
      </c>
      <c r="G727" s="72"/>
      <c r="H727" s="62"/>
      <c r="I727" s="18"/>
      <c r="J727" s="63"/>
      <c r="K727" s="63"/>
    </row>
    <row r="728" spans="1:11" ht="36" x14ac:dyDescent="0.2">
      <c r="A728" s="28"/>
      <c r="B728" s="98"/>
      <c r="C728" s="108"/>
      <c r="D728" s="85" t="s">
        <v>688</v>
      </c>
      <c r="E728" s="84" t="s">
        <v>689</v>
      </c>
      <c r="F728" s="5">
        <v>5000</v>
      </c>
      <c r="G728" s="72"/>
      <c r="H728" s="62"/>
      <c r="I728" s="18"/>
      <c r="J728" s="63"/>
      <c r="K728" s="63"/>
    </row>
    <row r="729" spans="1:11" ht="24" x14ac:dyDescent="0.2">
      <c r="A729" s="28"/>
      <c r="B729" s="98"/>
      <c r="C729" s="108"/>
      <c r="D729" s="85"/>
      <c r="E729" s="84" t="s">
        <v>690</v>
      </c>
      <c r="F729" s="5">
        <v>500000</v>
      </c>
      <c r="G729" s="72"/>
      <c r="H729" s="62"/>
      <c r="I729" s="18"/>
      <c r="J729" s="63"/>
      <c r="K729" s="63"/>
    </row>
    <row r="730" spans="1:11" x14ac:dyDescent="0.2">
      <c r="A730" s="28"/>
      <c r="B730" s="98"/>
      <c r="C730" s="108"/>
      <c r="D730" s="85"/>
      <c r="E730" s="84" t="s">
        <v>691</v>
      </c>
      <c r="F730" s="5">
        <v>120000</v>
      </c>
      <c r="G730" s="72"/>
      <c r="H730" s="62"/>
      <c r="I730" s="18"/>
      <c r="J730" s="63"/>
      <c r="K730" s="63"/>
    </row>
    <row r="731" spans="1:11" ht="24" x14ac:dyDescent="0.2">
      <c r="A731" s="28"/>
      <c r="B731" s="98"/>
      <c r="C731" s="108"/>
      <c r="D731" s="85"/>
      <c r="E731" s="84" t="s">
        <v>697</v>
      </c>
      <c r="F731" s="5">
        <v>50000</v>
      </c>
      <c r="G731" s="72"/>
      <c r="H731" s="62"/>
      <c r="I731" s="18"/>
      <c r="J731" s="63"/>
      <c r="K731" s="63"/>
    </row>
    <row r="732" spans="1:11" ht="24" x14ac:dyDescent="0.2">
      <c r="A732" s="28"/>
      <c r="B732" s="98"/>
      <c r="C732" s="108"/>
      <c r="D732" s="85"/>
      <c r="E732" s="84" t="s">
        <v>692</v>
      </c>
      <c r="F732" s="5">
        <v>90000</v>
      </c>
      <c r="G732" s="72"/>
      <c r="H732" s="62"/>
      <c r="I732" s="18"/>
      <c r="J732" s="63"/>
      <c r="K732" s="63"/>
    </row>
    <row r="733" spans="1:11" ht="21.75" customHeight="1" x14ac:dyDescent="0.2">
      <c r="A733" s="28"/>
      <c r="B733" s="98"/>
      <c r="C733" s="108"/>
      <c r="D733" s="3" t="s">
        <v>575</v>
      </c>
      <c r="E733" s="17" t="s">
        <v>589</v>
      </c>
      <c r="F733" s="5">
        <v>20000</v>
      </c>
      <c r="G733" s="72"/>
      <c r="H733" s="62"/>
      <c r="I733" s="18"/>
      <c r="J733" s="63"/>
      <c r="K733" s="63"/>
    </row>
    <row r="734" spans="1:11" ht="14.25" customHeight="1" x14ac:dyDescent="0.2">
      <c r="A734" s="28">
        <v>490</v>
      </c>
      <c r="B734" s="98"/>
      <c r="C734" s="162" t="s">
        <v>208</v>
      </c>
      <c r="D734" s="163"/>
      <c r="E734" s="164"/>
      <c r="F734" s="37">
        <f>SUM(F652:F733)</f>
        <v>1560989</v>
      </c>
      <c r="G734" s="37">
        <f>SUM(G652:G733)</f>
        <v>0</v>
      </c>
      <c r="H734" s="62"/>
      <c r="I734" s="18"/>
      <c r="J734" s="63"/>
      <c r="K734" s="63"/>
    </row>
    <row r="735" spans="1:11" ht="51" hidden="1" x14ac:dyDescent="0.2">
      <c r="A735" s="28">
        <v>491</v>
      </c>
      <c r="B735" s="96"/>
      <c r="C735" s="57" t="s">
        <v>455</v>
      </c>
      <c r="D735" s="40" t="s">
        <v>456</v>
      </c>
      <c r="E735" s="48" t="s">
        <v>457</v>
      </c>
      <c r="F735" s="5"/>
      <c r="G735" s="6">
        <v>0</v>
      </c>
      <c r="H735" s="62"/>
      <c r="I735" s="18"/>
      <c r="J735" s="63"/>
      <c r="K735" s="63"/>
    </row>
    <row r="736" spans="1:11" ht="12" hidden="1" customHeight="1" x14ac:dyDescent="0.2">
      <c r="A736" s="28">
        <v>492</v>
      </c>
      <c r="B736" s="25"/>
      <c r="C736" s="159" t="s">
        <v>208</v>
      </c>
      <c r="D736" s="160"/>
      <c r="E736" s="161"/>
      <c r="F736" s="16">
        <f>SUM(F735)</f>
        <v>0</v>
      </c>
      <c r="G736" s="16">
        <f>SUM(G735)</f>
        <v>0</v>
      </c>
      <c r="H736" s="62"/>
      <c r="I736" s="18"/>
      <c r="J736" s="63"/>
      <c r="K736" s="63"/>
    </row>
    <row r="737" spans="1:11" ht="18.75" customHeight="1" x14ac:dyDescent="0.2">
      <c r="A737" s="31">
        <v>493</v>
      </c>
      <c r="B737" s="165" t="s">
        <v>333</v>
      </c>
      <c r="C737" s="166"/>
      <c r="D737" s="166"/>
      <c r="E737" s="167"/>
      <c r="F737" s="30">
        <f>SUM(F734+F736)</f>
        <v>1560989</v>
      </c>
      <c r="G737" s="30">
        <f>SUM(G734+G736)</f>
        <v>0</v>
      </c>
      <c r="H737" s="62"/>
      <c r="I737" s="18"/>
      <c r="J737" s="63"/>
      <c r="K737" s="63"/>
    </row>
    <row r="738" spans="1:11" ht="50.25" customHeight="1" x14ac:dyDescent="0.2">
      <c r="A738" s="28">
        <v>494</v>
      </c>
      <c r="B738" s="105" t="s">
        <v>322</v>
      </c>
      <c r="C738" s="101" t="s">
        <v>214</v>
      </c>
      <c r="D738" s="3" t="s">
        <v>198</v>
      </c>
      <c r="E738" s="4" t="s">
        <v>576</v>
      </c>
      <c r="F738" s="5">
        <v>8000</v>
      </c>
      <c r="G738" s="6"/>
      <c r="H738" s="62"/>
      <c r="I738" s="18"/>
      <c r="J738" s="63"/>
      <c r="K738" s="63"/>
    </row>
    <row r="739" spans="1:11" ht="43.5" customHeight="1" x14ac:dyDescent="0.2">
      <c r="A739" s="28">
        <v>495</v>
      </c>
      <c r="B739" s="106"/>
      <c r="C739" s="98"/>
      <c r="D739" s="3" t="s">
        <v>199</v>
      </c>
      <c r="E739" s="10" t="s">
        <v>514</v>
      </c>
      <c r="F739" s="5">
        <v>10000</v>
      </c>
      <c r="G739" s="6"/>
      <c r="H739" s="62"/>
      <c r="I739" s="18"/>
      <c r="J739" s="63"/>
      <c r="K739" s="63"/>
    </row>
    <row r="740" spans="1:11" ht="42.75" hidden="1" customHeight="1" x14ac:dyDescent="0.2">
      <c r="A740" s="28">
        <v>496</v>
      </c>
      <c r="B740" s="106"/>
      <c r="C740" s="98"/>
      <c r="D740" s="3" t="s">
        <v>200</v>
      </c>
      <c r="E740" s="10" t="s">
        <v>201</v>
      </c>
      <c r="F740" s="5"/>
      <c r="G740" s="6"/>
      <c r="H740" s="62"/>
      <c r="I740" s="18"/>
      <c r="J740" s="63"/>
      <c r="K740" s="63"/>
    </row>
    <row r="741" spans="1:11" ht="33.75" customHeight="1" x14ac:dyDescent="0.2">
      <c r="A741" s="28">
        <v>497</v>
      </c>
      <c r="B741" s="106"/>
      <c r="C741" s="95"/>
      <c r="D741" s="3" t="s">
        <v>399</v>
      </c>
      <c r="E741" s="10" t="s">
        <v>515</v>
      </c>
      <c r="F741" s="5">
        <v>3500</v>
      </c>
      <c r="G741" s="6"/>
      <c r="H741" s="62"/>
      <c r="I741" s="18"/>
      <c r="J741" s="63"/>
      <c r="K741" s="63"/>
    </row>
    <row r="742" spans="1:11" x14ac:dyDescent="0.2">
      <c r="A742" s="28">
        <v>498</v>
      </c>
      <c r="B742" s="107"/>
      <c r="C742" s="162"/>
      <c r="D742" s="163"/>
      <c r="E742" s="164"/>
      <c r="F742" s="37">
        <f>SUM(F738:F741)</f>
        <v>21500</v>
      </c>
      <c r="G742" s="37">
        <f>SUM(G738:G741)</f>
        <v>0</v>
      </c>
      <c r="H742" s="62"/>
      <c r="I742" s="18"/>
      <c r="J742" s="63"/>
      <c r="K742" s="63"/>
    </row>
    <row r="743" spans="1:11" ht="18" customHeight="1" x14ac:dyDescent="0.2">
      <c r="A743" s="31">
        <v>499</v>
      </c>
      <c r="B743" s="143" t="s">
        <v>590</v>
      </c>
      <c r="C743" s="144"/>
      <c r="D743" s="144"/>
      <c r="E743" s="145"/>
      <c r="F743" s="67">
        <f>SUM(F742)</f>
        <v>21500</v>
      </c>
      <c r="G743" s="30">
        <f>SUM(G742)</f>
        <v>0</v>
      </c>
      <c r="H743" s="62"/>
      <c r="I743" s="18"/>
      <c r="J743" s="63"/>
      <c r="K743" s="63"/>
    </row>
    <row r="744" spans="1:11" ht="15" customHeight="1" x14ac:dyDescent="0.2">
      <c r="A744" s="31">
        <v>500</v>
      </c>
      <c r="B744" s="156" t="s">
        <v>1</v>
      </c>
      <c r="C744" s="157"/>
      <c r="D744" s="157"/>
      <c r="E744" s="158"/>
      <c r="F744" s="32">
        <f>SUM(F124+F141+F151+F165+F241+F258+F360+F375+F479+F494+F648+F737+F743+F651)</f>
        <v>25105428</v>
      </c>
      <c r="G744" s="32">
        <f>SUM(G124+G141+G151+G165+G241+G258+G360+G375+G479+G494+G648+G737+G743+G651)</f>
        <v>13270076</v>
      </c>
      <c r="H744" s="62"/>
      <c r="I744" s="18"/>
      <c r="J744" s="63"/>
      <c r="K744" s="63"/>
    </row>
    <row r="745" spans="1:11" x14ac:dyDescent="0.2">
      <c r="D745" s="29" t="s">
        <v>247</v>
      </c>
      <c r="F745" s="62"/>
      <c r="G745" s="62"/>
      <c r="H745" s="62"/>
    </row>
    <row r="746" spans="1:11" x14ac:dyDescent="0.2">
      <c r="F746" s="62"/>
      <c r="G746" s="62"/>
    </row>
    <row r="747" spans="1:11" x14ac:dyDescent="0.2">
      <c r="F747" s="62"/>
      <c r="G747" s="62" t="s">
        <v>412</v>
      </c>
    </row>
    <row r="748" spans="1:11" x14ac:dyDescent="0.2">
      <c r="F748" s="62"/>
      <c r="G748" s="62"/>
    </row>
    <row r="749" spans="1:11" x14ac:dyDescent="0.2">
      <c r="B749" s="64"/>
      <c r="C749" s="65"/>
      <c r="D749" s="65"/>
      <c r="E749" s="64"/>
      <c r="F749" s="62"/>
      <c r="G749" s="62"/>
    </row>
    <row r="750" spans="1:11" x14ac:dyDescent="0.2">
      <c r="F750" s="62"/>
      <c r="G750" s="62"/>
    </row>
    <row r="751" spans="1:11" x14ac:dyDescent="0.2">
      <c r="F751" s="62"/>
      <c r="G751" s="62"/>
    </row>
    <row r="752" spans="1:11" x14ac:dyDescent="0.2">
      <c r="F752" s="62"/>
      <c r="G752" s="62"/>
    </row>
    <row r="753" spans="6:7" x14ac:dyDescent="0.2">
      <c r="F753" s="62"/>
      <c r="G753" s="62"/>
    </row>
    <row r="754" spans="6:7" x14ac:dyDescent="0.2">
      <c r="F754" s="62"/>
      <c r="G754" s="62"/>
    </row>
    <row r="755" spans="6:7" x14ac:dyDescent="0.2">
      <c r="F755" s="62"/>
      <c r="G755" s="62"/>
    </row>
    <row r="756" spans="6:7" x14ac:dyDescent="0.2">
      <c r="F756" s="62"/>
      <c r="G756" s="62"/>
    </row>
    <row r="757" spans="6:7" x14ac:dyDescent="0.2">
      <c r="F757" s="62"/>
      <c r="G757" s="62"/>
    </row>
    <row r="758" spans="6:7" x14ac:dyDescent="0.2">
      <c r="F758" s="62"/>
      <c r="G758" s="62"/>
    </row>
    <row r="759" spans="6:7" x14ac:dyDescent="0.2">
      <c r="F759" s="62"/>
      <c r="G759" s="62"/>
    </row>
    <row r="760" spans="6:7" x14ac:dyDescent="0.2">
      <c r="F760" s="62"/>
      <c r="G760" s="62"/>
    </row>
    <row r="761" spans="6:7" x14ac:dyDescent="0.2">
      <c r="F761" s="62"/>
      <c r="G761" s="62"/>
    </row>
    <row r="762" spans="6:7" x14ac:dyDescent="0.2">
      <c r="F762" s="62"/>
      <c r="G762" s="62"/>
    </row>
    <row r="763" spans="6:7" x14ac:dyDescent="0.2">
      <c r="F763" s="62"/>
      <c r="G763" s="62"/>
    </row>
    <row r="764" spans="6:7" x14ac:dyDescent="0.2">
      <c r="F764" s="62"/>
      <c r="G764" s="62"/>
    </row>
    <row r="765" spans="6:7" x14ac:dyDescent="0.2">
      <c r="F765" s="62"/>
      <c r="G765" s="62"/>
    </row>
    <row r="766" spans="6:7" x14ac:dyDescent="0.2">
      <c r="F766" s="62"/>
      <c r="G766" s="62"/>
    </row>
    <row r="767" spans="6:7" x14ac:dyDescent="0.2">
      <c r="F767" s="62"/>
      <c r="G767" s="62"/>
    </row>
    <row r="768" spans="6:7" x14ac:dyDescent="0.2">
      <c r="F768" s="62"/>
      <c r="G768" s="62"/>
    </row>
    <row r="769" spans="6:7" x14ac:dyDescent="0.2">
      <c r="F769" s="62"/>
      <c r="G769" s="62"/>
    </row>
    <row r="770" spans="6:7" x14ac:dyDescent="0.2">
      <c r="F770" s="62"/>
      <c r="G770" s="62"/>
    </row>
    <row r="771" spans="6:7" x14ac:dyDescent="0.2">
      <c r="F771" s="62"/>
      <c r="G771" s="62"/>
    </row>
    <row r="772" spans="6:7" x14ac:dyDescent="0.2">
      <c r="F772" s="62"/>
      <c r="G772" s="62"/>
    </row>
    <row r="773" spans="6:7" x14ac:dyDescent="0.2">
      <c r="F773" s="62"/>
      <c r="G773" s="62"/>
    </row>
    <row r="774" spans="6:7" x14ac:dyDescent="0.2">
      <c r="F774" s="62"/>
      <c r="G774" s="62"/>
    </row>
    <row r="775" spans="6:7" x14ac:dyDescent="0.2">
      <c r="F775" s="62"/>
      <c r="G775" s="62"/>
    </row>
    <row r="776" spans="6:7" x14ac:dyDescent="0.2">
      <c r="F776" s="62"/>
      <c r="G776" s="62"/>
    </row>
    <row r="777" spans="6:7" x14ac:dyDescent="0.2">
      <c r="F777" s="62"/>
      <c r="G777" s="62"/>
    </row>
    <row r="778" spans="6:7" x14ac:dyDescent="0.2">
      <c r="F778" s="62"/>
      <c r="G778" s="62"/>
    </row>
    <row r="779" spans="6:7" x14ac:dyDescent="0.2">
      <c r="F779" s="62"/>
      <c r="G779" s="62"/>
    </row>
    <row r="780" spans="6:7" x14ac:dyDescent="0.2">
      <c r="F780" s="62"/>
      <c r="G780" s="62"/>
    </row>
    <row r="781" spans="6:7" x14ac:dyDescent="0.2">
      <c r="F781" s="62"/>
      <c r="G781" s="62"/>
    </row>
    <row r="782" spans="6:7" x14ac:dyDescent="0.2">
      <c r="F782" s="62"/>
      <c r="G782" s="62"/>
    </row>
    <row r="783" spans="6:7" x14ac:dyDescent="0.2">
      <c r="F783" s="62"/>
      <c r="G783" s="62"/>
    </row>
    <row r="784" spans="6:7" x14ac:dyDescent="0.2">
      <c r="F784" s="62"/>
      <c r="G784" s="62"/>
    </row>
    <row r="785" spans="6:7" x14ac:dyDescent="0.2">
      <c r="F785" s="62"/>
      <c r="G785" s="62"/>
    </row>
    <row r="786" spans="6:7" x14ac:dyDescent="0.2">
      <c r="F786" s="62"/>
      <c r="G786" s="62"/>
    </row>
    <row r="787" spans="6:7" x14ac:dyDescent="0.2">
      <c r="F787" s="62"/>
      <c r="G787" s="62"/>
    </row>
    <row r="788" spans="6:7" x14ac:dyDescent="0.2">
      <c r="F788" s="62"/>
      <c r="G788" s="62"/>
    </row>
    <row r="789" spans="6:7" x14ac:dyDescent="0.2">
      <c r="F789" s="62"/>
      <c r="G789" s="62"/>
    </row>
    <row r="790" spans="6:7" x14ac:dyDescent="0.2">
      <c r="F790" s="62"/>
      <c r="G790" s="62"/>
    </row>
    <row r="791" spans="6:7" x14ac:dyDescent="0.2">
      <c r="F791" s="62"/>
      <c r="G791" s="62"/>
    </row>
    <row r="792" spans="6:7" x14ac:dyDescent="0.2">
      <c r="F792" s="62"/>
      <c r="G792" s="62"/>
    </row>
    <row r="793" spans="6:7" x14ac:dyDescent="0.2">
      <c r="F793" s="62"/>
      <c r="G793" s="62"/>
    </row>
    <row r="794" spans="6:7" x14ac:dyDescent="0.2">
      <c r="F794" s="62"/>
      <c r="G794" s="62"/>
    </row>
    <row r="795" spans="6:7" x14ac:dyDescent="0.2">
      <c r="F795" s="62"/>
      <c r="G795" s="62"/>
    </row>
    <row r="796" spans="6:7" x14ac:dyDescent="0.2">
      <c r="F796" s="62"/>
      <c r="G796" s="62"/>
    </row>
    <row r="797" spans="6:7" x14ac:dyDescent="0.2">
      <c r="F797" s="62"/>
      <c r="G797" s="62"/>
    </row>
    <row r="798" spans="6:7" x14ac:dyDescent="0.2">
      <c r="F798" s="62"/>
      <c r="G798" s="62"/>
    </row>
    <row r="799" spans="6:7" x14ac:dyDescent="0.2">
      <c r="F799" s="62"/>
      <c r="G799" s="62"/>
    </row>
    <row r="800" spans="6:7" x14ac:dyDescent="0.2">
      <c r="F800" s="62"/>
      <c r="G800" s="62"/>
    </row>
    <row r="801" spans="6:7" x14ac:dyDescent="0.2">
      <c r="F801" s="62"/>
      <c r="G801" s="62"/>
    </row>
    <row r="802" spans="6:7" x14ac:dyDescent="0.2">
      <c r="F802" s="62"/>
      <c r="G802" s="62"/>
    </row>
    <row r="803" spans="6:7" x14ac:dyDescent="0.2">
      <c r="F803" s="62"/>
      <c r="G803" s="62"/>
    </row>
    <row r="804" spans="6:7" x14ac:dyDescent="0.2">
      <c r="F804" s="62"/>
      <c r="G804" s="62"/>
    </row>
    <row r="805" spans="6:7" x14ac:dyDescent="0.2">
      <c r="F805" s="62"/>
      <c r="G805" s="62"/>
    </row>
    <row r="806" spans="6:7" x14ac:dyDescent="0.2">
      <c r="F806" s="62"/>
      <c r="G806" s="62"/>
    </row>
    <row r="807" spans="6:7" x14ac:dyDescent="0.2">
      <c r="F807" s="62"/>
      <c r="G807" s="62"/>
    </row>
    <row r="808" spans="6:7" x14ac:dyDescent="0.2">
      <c r="F808" s="62"/>
      <c r="G808" s="62"/>
    </row>
    <row r="809" spans="6:7" x14ac:dyDescent="0.2">
      <c r="F809" s="62"/>
      <c r="G809" s="62"/>
    </row>
    <row r="810" spans="6:7" x14ac:dyDescent="0.2">
      <c r="F810" s="62"/>
      <c r="G810" s="62"/>
    </row>
    <row r="811" spans="6:7" x14ac:dyDescent="0.2">
      <c r="F811" s="62"/>
      <c r="G811" s="62"/>
    </row>
    <row r="812" spans="6:7" x14ac:dyDescent="0.2">
      <c r="F812" s="62"/>
      <c r="G812" s="62"/>
    </row>
    <row r="813" spans="6:7" x14ac:dyDescent="0.2">
      <c r="F813" s="62"/>
      <c r="G813" s="62"/>
    </row>
    <row r="814" spans="6:7" x14ac:dyDescent="0.2">
      <c r="F814" s="62"/>
      <c r="G814" s="62"/>
    </row>
    <row r="815" spans="6:7" x14ac:dyDescent="0.2">
      <c r="F815" s="62"/>
      <c r="G815" s="62"/>
    </row>
    <row r="816" spans="6:7" x14ac:dyDescent="0.2">
      <c r="F816" s="62"/>
      <c r="G816" s="62"/>
    </row>
  </sheetData>
  <mergeCells count="218">
    <mergeCell ref="C515:C517"/>
    <mergeCell ref="D517:E517"/>
    <mergeCell ref="C160:E160"/>
    <mergeCell ref="C182:C184"/>
    <mergeCell ref="C158:E158"/>
    <mergeCell ref="B165:E165"/>
    <mergeCell ref="C166:C177"/>
    <mergeCell ref="C164:E164"/>
    <mergeCell ref="C178:E178"/>
    <mergeCell ref="B152:B164"/>
    <mergeCell ref="C181:E181"/>
    <mergeCell ref="C152:C157"/>
    <mergeCell ref="C179:C180"/>
    <mergeCell ref="C186:C187"/>
    <mergeCell ref="C188:E188"/>
    <mergeCell ref="C198:C199"/>
    <mergeCell ref="C197:E197"/>
    <mergeCell ref="C194:C196"/>
    <mergeCell ref="C190:C192"/>
    <mergeCell ref="C193:E193"/>
    <mergeCell ref="C200:E200"/>
    <mergeCell ref="C232:C235"/>
    <mergeCell ref="C213:E213"/>
    <mergeCell ref="C236:E236"/>
    <mergeCell ref="B151:E151"/>
    <mergeCell ref="B125:B140"/>
    <mergeCell ref="B142:B150"/>
    <mergeCell ref="C150:E150"/>
    <mergeCell ref="C125:C139"/>
    <mergeCell ref="C148:E148"/>
    <mergeCell ref="C63:C67"/>
    <mergeCell ref="C123:E123"/>
    <mergeCell ref="C100:C104"/>
    <mergeCell ref="C99:E99"/>
    <mergeCell ref="B141:E141"/>
    <mergeCell ref="C86:C91"/>
    <mergeCell ref="C105:E105"/>
    <mergeCell ref="C106:C111"/>
    <mergeCell ref="C119:C122"/>
    <mergeCell ref="C93:C98"/>
    <mergeCell ref="B124:E124"/>
    <mergeCell ref="C140:E140"/>
    <mergeCell ref="C142:C147"/>
    <mergeCell ref="A11:A14"/>
    <mergeCell ref="C47:E47"/>
    <mergeCell ref="C68:E68"/>
    <mergeCell ref="C73:E73"/>
    <mergeCell ref="C51:C55"/>
    <mergeCell ref="B16:B123"/>
    <mergeCell ref="C41:E41"/>
    <mergeCell ref="C42:C46"/>
    <mergeCell ref="C57:C61"/>
    <mergeCell ref="C92:E92"/>
    <mergeCell ref="C113:C117"/>
    <mergeCell ref="C48:C49"/>
    <mergeCell ref="C37:C40"/>
    <mergeCell ref="B744:E744"/>
    <mergeCell ref="B494:E494"/>
    <mergeCell ref="C495:C513"/>
    <mergeCell ref="C514:E514"/>
    <mergeCell ref="C518:C524"/>
    <mergeCell ref="C568:E568"/>
    <mergeCell ref="C562:C567"/>
    <mergeCell ref="C550:E550"/>
    <mergeCell ref="C532:C539"/>
    <mergeCell ref="C736:E736"/>
    <mergeCell ref="B652:B735"/>
    <mergeCell ref="C551:C560"/>
    <mergeCell ref="C561:E561"/>
    <mergeCell ref="C576:E576"/>
    <mergeCell ref="C569:C575"/>
    <mergeCell ref="C622:C627"/>
    <mergeCell ref="C584:C599"/>
    <mergeCell ref="C614:E614"/>
    <mergeCell ref="C601:C613"/>
    <mergeCell ref="C742:E742"/>
    <mergeCell ref="B737:E737"/>
    <mergeCell ref="C647:E647"/>
    <mergeCell ref="C734:E734"/>
    <mergeCell ref="B651:E651"/>
    <mergeCell ref="B743:E743"/>
    <mergeCell ref="B9:G9"/>
    <mergeCell ref="C11:C14"/>
    <mergeCell ref="E11:E14"/>
    <mergeCell ref="B11:B14"/>
    <mergeCell ref="D11:D14"/>
    <mergeCell ref="C36:E36"/>
    <mergeCell ref="C17:C35"/>
    <mergeCell ref="B10:E10"/>
    <mergeCell ref="G11:G12"/>
    <mergeCell ref="C112:E112"/>
    <mergeCell ref="C118:E118"/>
    <mergeCell ref="C50:E50"/>
    <mergeCell ref="C80:E80"/>
    <mergeCell ref="C69:C72"/>
    <mergeCell ref="C56:E56"/>
    <mergeCell ref="C62:E62"/>
    <mergeCell ref="G13:G14"/>
    <mergeCell ref="F11:F14"/>
    <mergeCell ref="C81:C84"/>
    <mergeCell ref="C161:C163"/>
    <mergeCell ref="C74:C79"/>
    <mergeCell ref="C85:E85"/>
    <mergeCell ref="C185:E185"/>
    <mergeCell ref="C240:E240"/>
    <mergeCell ref="C238:C239"/>
    <mergeCell ref="C211:C212"/>
    <mergeCell ref="C215:C217"/>
    <mergeCell ref="C222:E222"/>
    <mergeCell ref="C227:E227"/>
    <mergeCell ref="C223:C226"/>
    <mergeCell ref="C219:C221"/>
    <mergeCell ref="C218:E218"/>
    <mergeCell ref="C336:C338"/>
    <mergeCell ref="C327:E327"/>
    <mergeCell ref="C321:C326"/>
    <mergeCell ref="C343:E343"/>
    <mergeCell ref="C340:C342"/>
    <mergeCell ref="B241:E241"/>
    <mergeCell ref="C281:E281"/>
    <mergeCell ref="C275:C280"/>
    <mergeCell ref="C282:C288"/>
    <mergeCell ref="C306:E306"/>
    <mergeCell ref="C314:E314"/>
    <mergeCell ref="C307:C313"/>
    <mergeCell ref="B242:B257"/>
    <mergeCell ref="B166:B240"/>
    <mergeCell ref="C577:C582"/>
    <mergeCell ref="C649:C650"/>
    <mergeCell ref="C203:E203"/>
    <mergeCell ref="C201:C202"/>
    <mergeCell ref="C210:E210"/>
    <mergeCell ref="C208:C209"/>
    <mergeCell ref="C333:C334"/>
    <mergeCell ref="C328:C331"/>
    <mergeCell ref="C319:E319"/>
    <mergeCell ref="C315:C318"/>
    <mergeCell ref="C206:E206"/>
    <mergeCell ref="C290:C296"/>
    <mergeCell ref="C298:C305"/>
    <mergeCell ref="B258:E258"/>
    <mergeCell ref="C231:E231"/>
    <mergeCell ref="C228:C230"/>
    <mergeCell ref="C274:E274"/>
    <mergeCell ref="C267:C273"/>
    <mergeCell ref="B375:E375"/>
    <mergeCell ref="C361:C368"/>
    <mergeCell ref="B361:B374"/>
    <mergeCell ref="C344:C347"/>
    <mergeCell ref="C332:E332"/>
    <mergeCell ref="C204:C205"/>
    <mergeCell ref="C583:E583"/>
    <mergeCell ref="C621:E621"/>
    <mergeCell ref="C615:C620"/>
    <mergeCell ref="C406:E406"/>
    <mergeCell ref="C376:C405"/>
    <mergeCell ref="C430:E430"/>
    <mergeCell ref="C411:C412"/>
    <mergeCell ref="C413:E413"/>
    <mergeCell ref="C354:E354"/>
    <mergeCell ref="C349:C353"/>
    <mergeCell ref="C359:E359"/>
    <mergeCell ref="B360:E360"/>
    <mergeCell ref="C369:E369"/>
    <mergeCell ref="C348:E348"/>
    <mergeCell ref="C355:C358"/>
    <mergeCell ref="B259:B359"/>
    <mergeCell ref="C297:E297"/>
    <mergeCell ref="C264:E264"/>
    <mergeCell ref="C259:C263"/>
    <mergeCell ref="C289:E289"/>
    <mergeCell ref="C335:E335"/>
    <mergeCell ref="C339:E339"/>
    <mergeCell ref="C439:E439"/>
    <mergeCell ref="C443:E443"/>
    <mergeCell ref="C440:C442"/>
    <mergeCell ref="C480:C492"/>
    <mergeCell ref="B479:E479"/>
    <mergeCell ref="B480:B493"/>
    <mergeCell ref="B376:B478"/>
    <mergeCell ref="C410:E410"/>
    <mergeCell ref="C407:C409"/>
    <mergeCell ref="C738:C741"/>
    <mergeCell ref="B738:B742"/>
    <mergeCell ref="C652:C733"/>
    <mergeCell ref="B495:B647"/>
    <mergeCell ref="C525:E525"/>
    <mergeCell ref="C526:C530"/>
    <mergeCell ref="C639:E639"/>
    <mergeCell ref="B649:B650"/>
    <mergeCell ref="B648:E648"/>
    <mergeCell ref="C640:C646"/>
    <mergeCell ref="C629:C638"/>
    <mergeCell ref="C540:E540"/>
    <mergeCell ref="C531:E531"/>
    <mergeCell ref="C628:E628"/>
    <mergeCell ref="C541:C549"/>
    <mergeCell ref="C600:E600"/>
    <mergeCell ref="C448:C450"/>
    <mergeCell ref="C493:E493"/>
    <mergeCell ref="C444:C446"/>
    <mergeCell ref="C447:E447"/>
    <mergeCell ref="C478:E478"/>
    <mergeCell ref="C455:E455"/>
    <mergeCell ref="C452:C454"/>
    <mergeCell ref="C451:E451"/>
    <mergeCell ref="C456:C477"/>
    <mergeCell ref="C420:E420"/>
    <mergeCell ref="C417:C419"/>
    <mergeCell ref="C414:C415"/>
    <mergeCell ref="C416:E416"/>
    <mergeCell ref="C436:C438"/>
    <mergeCell ref="C424:E424"/>
    <mergeCell ref="C421:C423"/>
    <mergeCell ref="C428:E428"/>
    <mergeCell ref="C431:C434"/>
    <mergeCell ref="C425:C427"/>
    <mergeCell ref="C435:E435"/>
  </mergeCells>
  <phoneticPr fontId="0" type="noConversion"/>
  <pageMargins left="0.78740157480314965" right="0.15748031496062992" top="0.19685039370078741" bottom="0" header="0" footer="0"/>
  <pageSetup paperSize="9" scale="85"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vt:i4>
      </vt:variant>
    </vt:vector>
  </HeadingPairs>
  <TitlesOfParts>
    <vt:vector size="3" baseType="lpstr">
      <vt:lpstr>Lapas1</vt:lpstr>
      <vt:lpstr>Lapas2</vt:lpstr>
      <vt:lpstr>Lapas1!Print_Titles</vt:lpstr>
    </vt:vector>
  </TitlesOfParts>
  <Company>Šilalės rajono savivaldybė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cp:lastModifiedBy>
  <cp:lastPrinted>2024-01-31T12:15:56Z</cp:lastPrinted>
  <dcterms:created xsi:type="dcterms:W3CDTF">2017-02-17T13:20:38Z</dcterms:created>
  <dcterms:modified xsi:type="dcterms:W3CDTF">2024-01-31T14:55:31Z</dcterms:modified>
</cp:coreProperties>
</file>