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1570" windowHeight="8145"/>
  </bookViews>
  <sheets>
    <sheet name="Lapas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1" l="1"/>
  <c r="G154" i="1" s="1"/>
  <c r="F157" i="1" l="1"/>
  <c r="F156"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6" i="1"/>
  <c r="F125" i="1"/>
  <c r="F124" i="1"/>
  <c r="F123" i="1"/>
  <c r="F122" i="1"/>
  <c r="F121" i="1"/>
  <c r="F120" i="1"/>
  <c r="F119" i="1"/>
  <c r="F118" i="1"/>
  <c r="F117" i="1"/>
  <c r="F116" i="1"/>
  <c r="F115" i="1"/>
  <c r="F114" i="1"/>
  <c r="F113" i="1"/>
  <c r="F111" i="1"/>
  <c r="F110" i="1"/>
  <c r="F108" i="1"/>
  <c r="F107" i="1"/>
  <c r="F106" i="1"/>
  <c r="F105" i="1"/>
  <c r="F104" i="1"/>
  <c r="F103" i="1"/>
  <c r="F101" i="1"/>
  <c r="F100" i="1"/>
  <c r="F99" i="1"/>
  <c r="F98" i="1"/>
  <c r="F97" i="1"/>
  <c r="F96" i="1"/>
  <c r="F94" i="1"/>
  <c r="F93" i="1"/>
  <c r="F92"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0" i="1"/>
  <c r="F49" i="1"/>
  <c r="F48" i="1"/>
  <c r="F47" i="1"/>
  <c r="F45" i="1"/>
  <c r="F44" i="1"/>
  <c r="F43" i="1"/>
  <c r="F42" i="1"/>
  <c r="F41" i="1"/>
  <c r="F40" i="1"/>
  <c r="F39" i="1"/>
  <c r="F38" i="1"/>
  <c r="F37" i="1"/>
  <c r="F36" i="1"/>
  <c r="F35" i="1"/>
  <c r="F34" i="1"/>
  <c r="F33" i="1"/>
  <c r="F32" i="1"/>
  <c r="F31" i="1"/>
  <c r="F30" i="1"/>
  <c r="F29" i="1"/>
  <c r="F28" i="1"/>
  <c r="F27" i="1"/>
  <c r="F26" i="1"/>
  <c r="F25" i="1"/>
  <c r="F24" i="1"/>
  <c r="F23" i="1"/>
  <c r="F22" i="1"/>
  <c r="F18" i="1"/>
  <c r="F17" i="1"/>
  <c r="F16" i="1"/>
  <c r="F15" i="1"/>
  <c r="F13" i="1"/>
  <c r="F12" i="1"/>
  <c r="F11" i="1"/>
  <c r="F9" i="1"/>
  <c r="E46" i="1"/>
  <c r="D46" i="1"/>
  <c r="C46" i="1"/>
  <c r="F46" i="1" l="1"/>
  <c r="F21" i="1"/>
  <c r="C112" i="1"/>
  <c r="C127" i="1" l="1"/>
  <c r="G51" i="1"/>
  <c r="E155" i="1" l="1"/>
  <c r="E127" i="1"/>
  <c r="E112" i="1"/>
  <c r="E102" i="1"/>
  <c r="E95" i="1"/>
  <c r="E91" i="1"/>
  <c r="E51" i="1"/>
  <c r="E21" i="1"/>
  <c r="E14" i="1"/>
  <c r="E10" i="1"/>
  <c r="E8" i="1"/>
  <c r="G102" i="1"/>
  <c r="D102" i="1"/>
  <c r="C102" i="1"/>
  <c r="C155" i="1"/>
  <c r="C95" i="1"/>
  <c r="C91" i="1"/>
  <c r="C51" i="1"/>
  <c r="C21" i="1"/>
  <c r="C14" i="1"/>
  <c r="C10" i="1"/>
  <c r="C8" i="1"/>
  <c r="F102" i="1" l="1"/>
  <c r="E154" i="1"/>
  <c r="C154" i="1"/>
  <c r="E20" i="1"/>
  <c r="C20" i="1"/>
  <c r="C19" i="1" s="1"/>
  <c r="C109" i="1" s="1"/>
  <c r="E19" i="1" l="1"/>
  <c r="C158" i="1"/>
  <c r="G155" i="1"/>
  <c r="G127" i="1"/>
  <c r="G95" i="1"/>
  <c r="G91" i="1"/>
  <c r="G46" i="1"/>
  <c r="G21" i="1"/>
  <c r="G14" i="1"/>
  <c r="G10" i="1"/>
  <c r="G8" i="1"/>
  <c r="D51" i="1"/>
  <c r="F51" i="1" s="1"/>
  <c r="E109" i="1" l="1"/>
  <c r="E158" i="1" s="1"/>
  <c r="G20" i="1"/>
  <c r="G19" i="1" s="1"/>
  <c r="G109" i="1" s="1"/>
  <c r="D21" i="1"/>
  <c r="G158" i="1" l="1"/>
  <c r="D91" i="1"/>
  <c r="F91" i="1" s="1"/>
  <c r="D155" i="1" l="1"/>
  <c r="F155" i="1" s="1"/>
  <c r="D20" i="1" l="1"/>
  <c r="F20" i="1" s="1"/>
  <c r="D19" i="1" l="1"/>
  <c r="D112" i="1"/>
  <c r="F112" i="1" l="1"/>
  <c r="F19" i="1"/>
  <c r="D8" i="1"/>
  <c r="F8" i="1" s="1"/>
  <c r="D127" i="1"/>
  <c r="F127" i="1" s="1"/>
  <c r="F154" i="1" l="1"/>
  <c r="D154" i="1"/>
  <c r="D95" i="1"/>
  <c r="D14" i="1"/>
  <c r="F14" i="1" s="1"/>
  <c r="D10" i="1"/>
  <c r="F10" i="1" s="1"/>
  <c r="F95" i="1" l="1"/>
  <c r="D109" i="1"/>
  <c r="F109" i="1" s="1"/>
  <c r="F158" i="1" s="1"/>
  <c r="D158" i="1" l="1"/>
</calcChain>
</file>

<file path=xl/sharedStrings.xml><?xml version="1.0" encoding="utf-8"?>
<sst xmlns="http://schemas.openxmlformats.org/spreadsheetml/2006/main" count="311" uniqueCount="304">
  <si>
    <t>Eil. Nr.</t>
  </si>
  <si>
    <t>Pajamų pavadinimas</t>
  </si>
  <si>
    <t>1.</t>
  </si>
  <si>
    <t>Pajamų ir pelno mokesčiai</t>
  </si>
  <si>
    <t>2.</t>
  </si>
  <si>
    <t>3.</t>
  </si>
  <si>
    <t xml:space="preserve">Turto mokesčiai </t>
  </si>
  <si>
    <t>3.1.</t>
  </si>
  <si>
    <t>Žemės mokestis</t>
  </si>
  <si>
    <t>3.2.</t>
  </si>
  <si>
    <t>Nekilnojamojo turto mokestis</t>
  </si>
  <si>
    <t>3.3.</t>
  </si>
  <si>
    <t>Paveldimo  turto mokestis</t>
  </si>
  <si>
    <t>4.</t>
  </si>
  <si>
    <t>Prekių ir paslaugų mokesčiai</t>
  </si>
  <si>
    <t>4.1.</t>
  </si>
  <si>
    <t>4.2.</t>
  </si>
  <si>
    <t>Valstybės rinkliavos</t>
  </si>
  <si>
    <t>4.3.</t>
  </si>
  <si>
    <t>Vietinės rinkliavos</t>
  </si>
  <si>
    <t>4.4.</t>
  </si>
  <si>
    <t xml:space="preserve">                       </t>
  </si>
  <si>
    <t>5.</t>
  </si>
  <si>
    <t xml:space="preserve">Valstybės biudžeto specialios tikslinės dotacijos </t>
  </si>
  <si>
    <t>5.1.</t>
  </si>
  <si>
    <t xml:space="preserve">Speciali tikslinė dotacija  </t>
  </si>
  <si>
    <t>5.1.1.</t>
  </si>
  <si>
    <t xml:space="preserve"> Valstybinėms (perduotoms savivaldybėms) funkcijoms atlikti</t>
  </si>
  <si>
    <t>5.1.1.1.</t>
  </si>
  <si>
    <t xml:space="preserve"> socialinėms išmokoms ir kompensacijoms skaičiuoti ir mokėti</t>
  </si>
  <si>
    <t xml:space="preserve"> socialinei paramai mokiniams</t>
  </si>
  <si>
    <t xml:space="preserve">neveiksnių asmenų būklės peržiūrėjimui užtikrinti </t>
  </si>
  <si>
    <t xml:space="preserve">  savivaldybei priskirtiems archyviniams dokumentams tvarkyti</t>
  </si>
  <si>
    <t>5.1.2.</t>
  </si>
  <si>
    <t>5.1.3.</t>
  </si>
  <si>
    <t xml:space="preserve">Savivaldybės mokykloms (klasėms arba grupėms), skirtoms šalies (regiono) mokiniams, turintiems specialiųjų ugdymosi poreikių, ir kitoms savivaldybėms perduotoms įstaigoms išlaikyti
</t>
  </si>
  <si>
    <t>5.1.4.</t>
  </si>
  <si>
    <t xml:space="preserve"> </t>
  </si>
  <si>
    <t>Kita tikslinė dotacija</t>
  </si>
  <si>
    <t>Turto pajamos</t>
  </si>
  <si>
    <t>6.1.</t>
  </si>
  <si>
    <t>6.2.</t>
  </si>
  <si>
    <t xml:space="preserve">   Mokestis už medžiojamųjų gyvūnų išteklius </t>
  </si>
  <si>
    <t>6.3.</t>
  </si>
  <si>
    <t xml:space="preserve">Pajamos už prekes ir  paslaugas </t>
  </si>
  <si>
    <t>7.1.</t>
  </si>
  <si>
    <t>7.2.</t>
  </si>
  <si>
    <t>7.3.</t>
  </si>
  <si>
    <t xml:space="preserve">Įmokos už išlaikymą švietimo, socialinės apsaugos ir kitose įstaigose </t>
  </si>
  <si>
    <t xml:space="preserve">Kitos neišvardytos pajamos  </t>
  </si>
  <si>
    <t>Materialiojo ir nematerialiojo turto realizavimo pajamos</t>
  </si>
  <si>
    <t>11.1.</t>
  </si>
  <si>
    <t>11.2.</t>
  </si>
  <si>
    <t>Pastatų ir statinių realizavimo pajamos</t>
  </si>
  <si>
    <t>IŠ VISO PAJAMŲ</t>
  </si>
  <si>
    <t>Už žemės pardavimą</t>
  </si>
  <si>
    <t>Socialinio būsto pardavimas</t>
  </si>
  <si>
    <t>Aplinkos apsaugos rėmimo specialiosios programos lėšų likutis</t>
  </si>
  <si>
    <t>IŠ VISO</t>
  </si>
  <si>
    <t>____________________________________________________________________</t>
  </si>
  <si>
    <t xml:space="preserve"> būsto nuomos mokesčio daliai kompensuoti</t>
  </si>
  <si>
    <t>5.1.1.2.</t>
  </si>
  <si>
    <t>5.1.1.3.</t>
  </si>
  <si>
    <t>5.1.1.4.</t>
  </si>
  <si>
    <t>5.1.1.5.</t>
  </si>
  <si>
    <t>5.1.1.6.</t>
  </si>
  <si>
    <t>5.1.1.7.</t>
  </si>
  <si>
    <t>5.1.1.8.</t>
  </si>
  <si>
    <t>5.1.1.9.</t>
  </si>
  <si>
    <t xml:space="preserve"> savivaldybės patvirtintai užimtumo didinimo programai įgyvendinti</t>
  </si>
  <si>
    <t>5.1.1.10.</t>
  </si>
  <si>
    <t>5.1.1.11.</t>
  </si>
  <si>
    <t>5.1.1.12.</t>
  </si>
  <si>
    <t>5.1.1.13.</t>
  </si>
  <si>
    <t>5.1.1.14.</t>
  </si>
  <si>
    <t>5.1.1.15.</t>
  </si>
  <si>
    <t>5.1.1.16.</t>
  </si>
  <si>
    <t>5.1.1.17.</t>
  </si>
  <si>
    <t>5.1.1.18.</t>
  </si>
  <si>
    <t>5.1.1.19.</t>
  </si>
  <si>
    <t>5.1.1.20.</t>
  </si>
  <si>
    <t>5.1.1.21.</t>
  </si>
  <si>
    <t>5.1.1.22.</t>
  </si>
  <si>
    <t>Ilgalaikiam materialiajam ir nematerialiajam turtui įsigyti</t>
  </si>
  <si>
    <t>5.1.4.1</t>
  </si>
  <si>
    <t>Biudžetinių įstaigų pajamos už prekes ir paslaugas</t>
  </si>
  <si>
    <t>Pajamos už ilgalaikio ir trumpalaikio materialiojo turto nuomą</t>
  </si>
  <si>
    <t>8.</t>
  </si>
  <si>
    <t>Palūkanos</t>
  </si>
  <si>
    <t>9.</t>
  </si>
  <si>
    <t>Pajamos iš baudų ir konfiskuoto turto ir kitų netesybų</t>
  </si>
  <si>
    <t>10.</t>
  </si>
  <si>
    <t>Žemės realizavimo pajamos</t>
  </si>
  <si>
    <t>11.</t>
  </si>
  <si>
    <t>12.</t>
  </si>
  <si>
    <t>Šilalės rajono savivaldybės administracijos  Didkiemio seniūnija</t>
  </si>
  <si>
    <t>Šilalės rajono savivaldybės administracijos  Kaltinėnų seniūnija</t>
  </si>
  <si>
    <t>Šilalės rajono savivaldybės administracijos  Šilalės kaimiškoji seniūnija</t>
  </si>
  <si>
    <t>Šilalės rajono socialinių paslaugų namai</t>
  </si>
  <si>
    <t>Šilalės  Dariaus ir  Girėno progimnazija</t>
  </si>
  <si>
    <t>Šilalės  meno mokykla</t>
  </si>
  <si>
    <t>Šilalės sporto mokykla</t>
  </si>
  <si>
    <t xml:space="preserve"> Nuomos mokestis už valstybinę žemę </t>
  </si>
  <si>
    <t>14.</t>
  </si>
  <si>
    <t>15.</t>
  </si>
  <si>
    <t>16.</t>
  </si>
  <si>
    <t xml:space="preserve">   Mokesčiai už aplinkos teršimą</t>
  </si>
  <si>
    <t xml:space="preserve"> gyventojų registrui tvarkyti ir duomenims valstybės registrams teikti</t>
  </si>
  <si>
    <t>Ugdymo reikmėms finansuoti</t>
  </si>
  <si>
    <t>Šilalės rajono savivaldybės administracijos  Upynos seniūnija</t>
  </si>
  <si>
    <t>6.</t>
  </si>
  <si>
    <t>7.</t>
  </si>
  <si>
    <t>Už investicinius projektus, iš jų:</t>
  </si>
  <si>
    <t>Šilalės rajono savivaldybės administracijos  Bijotų seniūnija</t>
  </si>
  <si>
    <t>Šilalės rajono savivaldybės administracijos  Palentinio seniūnija</t>
  </si>
  <si>
    <t>Projektas „Socialinio būsto fondo plėtra Šilalės rajono savivaldybėje“</t>
  </si>
  <si>
    <t>15.1.</t>
  </si>
  <si>
    <t>15.2.</t>
  </si>
  <si>
    <t>15.2.1.</t>
  </si>
  <si>
    <t>15.2.2.</t>
  </si>
  <si>
    <t>15.2.3.</t>
  </si>
  <si>
    <t>15.2.5.</t>
  </si>
  <si>
    <t>17.</t>
  </si>
  <si>
    <t>15.3.</t>
  </si>
  <si>
    <t>15.4.</t>
  </si>
  <si>
    <t>15.5.</t>
  </si>
  <si>
    <t>15.6.</t>
  </si>
  <si>
    <t>Vietinės rinkliavos (už komunalinių atliekų surinkimą iš atliekų turėtojų ir atliekų tvarkymą)</t>
  </si>
  <si>
    <t>Projektas „Bendruomeninių vaikų globos namų steigimas ir vaikų dienos centrų tinko plėtra Šilalės rajono savivaldybėje“</t>
  </si>
  <si>
    <t xml:space="preserve">        savivaldybių kultūros ir meno darbuotojų darbo užmokesčiui padidinti </t>
  </si>
  <si>
    <t>Projektas „Kompleksinių paslaugų šeimai teikimas Šilalės rajono savivaldybėje“</t>
  </si>
  <si>
    <t>Projektas „Šilalės rajono  savivaldybės teritorijos bendrojo plano gamtinio karkaso sprendinių koregavimas“</t>
  </si>
  <si>
    <t>Kokybės krepšelio lėšų likutis</t>
  </si>
  <si>
    <t>15.7.</t>
  </si>
  <si>
    <t xml:space="preserve">Šilalės rajono savivaldybės administracijos  Centralizuotas buhalterinės apskaitos skyrius     </t>
  </si>
  <si>
    <t>15.7.1.</t>
  </si>
  <si>
    <t>15.7.2.</t>
  </si>
  <si>
    <t>15.7.3.</t>
  </si>
  <si>
    <t>15.7.4.</t>
  </si>
  <si>
    <t>15.7.5.</t>
  </si>
  <si>
    <t>15.7.6.</t>
  </si>
  <si>
    <t>15.7.7.</t>
  </si>
  <si>
    <t>15.7.8.</t>
  </si>
  <si>
    <t>15.7.9.</t>
  </si>
  <si>
    <t>15.7.10.</t>
  </si>
  <si>
    <t>15.7.11.</t>
  </si>
  <si>
    <t>15.7.12.</t>
  </si>
  <si>
    <t xml:space="preserve">Apyvartos lėšos biudžeto lėšų stygiui dengti </t>
  </si>
  <si>
    <t>Europos Sąjungos ir kitos tarptautinės finansinės paramos lėšos</t>
  </si>
  <si>
    <t>13.</t>
  </si>
  <si>
    <t xml:space="preserve"> Šilalės rajono savivaldybės kultūros centro pastato Šilalėje, J. Basanavičiaus g. 12, išorės ir vidaus patalpų rekonstravimas bei įrangos įsigijimas
</t>
  </si>
  <si>
    <t>5.1.4.2</t>
  </si>
  <si>
    <t>Planuojamos skolintos lėšos LR  finansų ministerijos nustatyta tvarka atrinktiems investiciniams projektams finansuoti</t>
  </si>
  <si>
    <t xml:space="preserve">   projektas „Eismo saugumo priemonių diegimas Šilalės mieste ir rajono gyvenvietėse“</t>
  </si>
  <si>
    <t>visuomenės sveikatos stiprinimas plėtoti sveiką gyvenseną bei stiprinti sveikos gyvensenos įgūdžius ugdymo įstaigose ir bendruomenėse, vykdyti visuomenės sveikatos stebėseną savivaldybėse</t>
  </si>
  <si>
    <t>Šilalės rajono savivaldybės administracijos  Kvėdarnos seniūnija</t>
  </si>
  <si>
    <t>Šilalės rajono savivaldybės administracijos  Laukuvos seniūnija</t>
  </si>
  <si>
    <t>Šilalės rajono savivaldybės administracijos  Pajūrio seniūnija</t>
  </si>
  <si>
    <t>Šilalės rajono savivaldybės administracijos  Žadeikių seniūnija</t>
  </si>
  <si>
    <t>Šilalės r. Laukuvos Norberto Vėliaus gimnazija</t>
  </si>
  <si>
    <t>Švietimo pagalbos tarnyba</t>
  </si>
  <si>
    <t>Šilalės Vlado Statkevičiaus muziejus</t>
  </si>
  <si>
    <t>15.7.13.</t>
  </si>
  <si>
    <t>15.7.14.</t>
  </si>
  <si>
    <t>15.7.15.</t>
  </si>
  <si>
    <t>15.7.16.</t>
  </si>
  <si>
    <t>15.7.17.</t>
  </si>
  <si>
    <t>15.7.18.</t>
  </si>
  <si>
    <t>15.7.19.</t>
  </si>
  <si>
    <t xml:space="preserve">Lėšų likutis, nepanaudotas 2021 m. </t>
  </si>
  <si>
    <t>5.1.5.</t>
  </si>
  <si>
    <t>5.1.5.1.</t>
  </si>
  <si>
    <t>5.1.5.2.</t>
  </si>
  <si>
    <t>5.1.5.3.</t>
  </si>
  <si>
    <t>5.1.5.4.</t>
  </si>
  <si>
    <t>5.1.5.5.</t>
  </si>
  <si>
    <t>5.1.5.6.</t>
  </si>
  <si>
    <t>5.1.5.7.</t>
  </si>
  <si>
    <t>5.1.5.8.</t>
  </si>
  <si>
    <t>5.1.5.9.</t>
  </si>
  <si>
    <t>5.1.5.10.</t>
  </si>
  <si>
    <t>5.1.5.11.</t>
  </si>
  <si>
    <t>5.1.5.12.</t>
  </si>
  <si>
    <t xml:space="preserve">5.1.5.13. </t>
  </si>
  <si>
    <t xml:space="preserve">padidėjusių išlaidų būsto šildymo išlaidų kompensacijoms teikti (finansavimo kodas – 144)   </t>
  </si>
  <si>
    <r>
      <t xml:space="preserve">Pajamų už prekes ir paslaugas lėšų likutis, </t>
    </r>
    <r>
      <rPr>
        <sz val="12"/>
        <rFont val="Times New Roman"/>
        <family val="1"/>
        <charset val="186"/>
      </rPr>
      <t xml:space="preserve">iš jų:   </t>
    </r>
  </si>
  <si>
    <t xml:space="preserve">    padidintai globojamiems (rūpinamiems) vaikams teikiamai paramai būtiniausiems poreikiams (mitybos, sveikatos priežiūros, ugdymo) užtikrinti mokėti ir administruoti</t>
  </si>
  <si>
    <t xml:space="preserve">5.1.5.14. </t>
  </si>
  <si>
    <t xml:space="preserve">5.1.5.15. </t>
  </si>
  <si>
    <t xml:space="preserve">  suaugusių asmenų, atvykusių į Lietuvos Respubliką iš Ukrainos dėl Rusijos Federacijos karinių  veiksmų Ukrainoje, lietuvių kalbos mokymui (kodas -144)</t>
  </si>
  <si>
    <t xml:space="preserve">5.1.5.16. </t>
  </si>
  <si>
    <t>individualiems antrinių žaliavų surinkimo konteineriams įsigyti  (kodas -144)</t>
  </si>
  <si>
    <t xml:space="preserve">5.1.5.17. </t>
  </si>
  <si>
    <t>biologinių atliekų surinkimo priemonėms įsigyti (kodas -144)</t>
  </si>
  <si>
    <t xml:space="preserve">5.1.5.18. </t>
  </si>
  <si>
    <t>namų ūkiuose susidariusioms asbesto atliekoms tvarkyti (kodas -144)</t>
  </si>
  <si>
    <t xml:space="preserve">5.1.5.19. </t>
  </si>
  <si>
    <t xml:space="preserve">5.1.5.20. </t>
  </si>
  <si>
    <t>tekstilės atliekų surinkimo konteineriams įsigyti  (kodas -144)</t>
  </si>
  <si>
    <t xml:space="preserve">5.1.5.21. </t>
  </si>
  <si>
    <t xml:space="preserve">5.1.5.22. </t>
  </si>
  <si>
    <t xml:space="preserve">5.1.5.23. </t>
  </si>
  <si>
    <t xml:space="preserve">5.1.5.24. </t>
  </si>
  <si>
    <t xml:space="preserve">5.1.5.25. </t>
  </si>
  <si>
    <t xml:space="preserve">5.1.5.26. </t>
  </si>
  <si>
    <t xml:space="preserve">5.1.5.27. </t>
  </si>
  <si>
    <t xml:space="preserve">5.1.5.28. </t>
  </si>
  <si>
    <t xml:space="preserve">siekiant užtikrinti Lietuvos Lietuvos piniginės socialinės paramos nepasiturintiems gyventojams įstatymo įgyvendinimą dėl valstybės remiamų pajamų dydžio padidinimo (kodas -144) </t>
  </si>
  <si>
    <t xml:space="preserve">5.1.5.29. </t>
  </si>
  <si>
    <t>kompensacijoms už būsto suteikimą užsieniečiams, pasitraukusiems iš Ukrainos dėl Rusijos Federacijos karinių veiksnių Ukrainoje, finansuoti  (kodas -144) (Lietuvos Respublikos socialinės apsaugos ir darbo ministerija)</t>
  </si>
  <si>
    <t xml:space="preserve">visuomenės sveikatos stiprinimas, plėtoti visuomenės psichikos sveikatos paslaugų prieinamumą bei ankstyvojo savižudybių atpažinimo ir kompleksinės pagalbos teikimo sistemą </t>
  </si>
  <si>
    <t>dotacijai naudotų padangų, kurių turėtojo nustatyti neįmanoma arba kuris neegzistuoja, tvarkymui gauti (kodas -144)</t>
  </si>
  <si>
    <t>skirtos lėšos projektui „Bendruomeninių apgyvendinimo bei užimtumo paslaugų asmenims su proto ir psichikos negalia plėtra Šilalės rajone“ netinkamo finansuoti pridėtinės vertės mokesčio kompensavimui (kodas -144) (Lietuvos Respublikos socialinės apsaugos ir darbo ministerija)</t>
  </si>
  <si>
    <t>skirtos lėšos savivaldybių bendrojo ugdymo mokyklų tinklo stiprinimo iniciatyvoms skatinti (kodas -144) (Lietuvos Respublikos švietimo, mokslo ir sporto ministerija)</t>
  </si>
  <si>
    <t>skirtos lėšos biudžetinių įstaigų vadovaujančių darbuotojų minimaliems pareiginės algos koeficientams padidinti, siekiant gerinti jų darbo apmokėjimo sąlygas (kodas -144) (Lietuvos Respublikos socialinės apsaugos ir darbo ministerija)</t>
  </si>
  <si>
    <t>skirtos lėšos savivaldybei bendruomeninei veiklai stiprinti (kodas -144) (Lietuvos Respublikos socialinės apsaugos ir darbo ministerija)</t>
  </si>
  <si>
    <t>skirtos lėšos vaikų, atvykusių į Lietuvos Respubliką iš Ukrainos dėl Rusijos Federacijos karinių veiksmų Ukrainoje, ugdymui ir pavėžėjimui į mokyklą ir atgal (kodas -144) (Lietuvos Respublikos švietimo, mokslo ir sporto ministerija)</t>
  </si>
  <si>
    <t>skirtos lėšos projektui „Saulės elektrinės įrengimas iki 950 kw Lentinės k. Šilalės r. sav.“ (kodas -147) (Lietuvos Respublikos aplinkos ministerija)</t>
  </si>
  <si>
    <t>skirtos lėšos reikmėms, susijusioms su valstybinių ir savivaldybių mokyklų mokytojų, dirbančių pagal ikimokyklinio, priešmokyklinio, bendrojo ugdymo ir profesinio mokymo programas, personalo optimizavimu ir atnaujinimui, apmokėti (kodas -144) (Lietuvos Respublikos švietimo, mokslo ir sporto ministerija)</t>
  </si>
  <si>
    <t>socialinių paslaugų srities darbuotojų minimaliesiems pareiginės algos pastoviosios dalies koeficientams didinti</t>
  </si>
  <si>
    <t>būstams pritaikyti neįgaliesiems (kodas – 144)</t>
  </si>
  <si>
    <t xml:space="preserve"> asmeninei pagalbai teikti ir administruoti (kodas – 144)</t>
  </si>
  <si>
    <t xml:space="preserve">  savivaldybių  viešosioms bibliotekoms dokumentams įsigyti</t>
  </si>
  <si>
    <t xml:space="preserve"> neformaliajam vaikų švietimui  iš valstybės biudžeto</t>
  </si>
  <si>
    <t>vaikų dienos socialinei priežiūrai organizuoti, teikti ir administruoti</t>
  </si>
  <si>
    <t xml:space="preserve"> kokybės krepšelis  mokykloms  iš Europos Sąjungos struktūrinių fondų lėšų bendrai finansuojamo projekto „Kokybės krepšelis“</t>
  </si>
  <si>
    <t>pedagoginių darbuotojų, išlaikomų iš savivaldybės biudžeto lėšų, darbo užmokesčiui didinti (meno ir sporto mokykloms, darželiams)</t>
  </si>
  <si>
    <t xml:space="preserve"> finansuoti tarpinstitucinio bendradarbiavimo koordinatoriaus pareigybės išlaikymą savivaldybėje</t>
  </si>
  <si>
    <t xml:space="preserve"> Laisvalaikio ir sporto komplekso Šilalėje sporto salės statyba, II etapas</t>
  </si>
  <si>
    <t xml:space="preserve">Vietinės reikšmės keliams (gatvėms) tiesti, taisyti prižiūrėti ir saugaus eismo sąlygomis užtikrinti </t>
  </si>
  <si>
    <t>savivaldybėms priskirtiems geodezijos ir kartografijos darbams (savivaldybių erdvinių duomenų rinkiniams tvarkyti) organizuoti ir vykdyti</t>
  </si>
  <si>
    <t xml:space="preserve"> valstybei nuosavybės teise priklausančių melioracijos ir hidrotechnikos statinių valdymui ir naudojimui patikėjimo teise užtikrinti </t>
  </si>
  <si>
    <t>civilinei saugai</t>
  </si>
  <si>
    <t xml:space="preserve"> socialinėms paslaugoms</t>
  </si>
  <si>
    <t xml:space="preserve"> valstybinės kalbos vartojimo ir taisyklingumo kontrolei</t>
  </si>
  <si>
    <t xml:space="preserve"> dalyvauti rengiant ir vykdant mobilizaciją, demobilizaciją, priimančiosios šalies paramą</t>
  </si>
  <si>
    <t xml:space="preserve"> teikti duomenis į Suteiktos valstybės pagalbos ir nereikšmingos pagalbos registrą </t>
  </si>
  <si>
    <t xml:space="preserve">civilinės būklės aktams registruoti </t>
  </si>
  <si>
    <t>valstybės garantuojamai pirminei teisinei pagalbai teikti</t>
  </si>
  <si>
    <t>gyvenamosios vietos deklaravimo duomenų ir gyvenamosios vietos neturinčių asmenų apskaitos duomenims tvarkyti</t>
  </si>
  <si>
    <t>priešgaisrinei saugai</t>
  </si>
  <si>
    <t xml:space="preserve"> plėtoti visuomenės psichologinės gerovės ir psichikos sveikatos stiprinimo paslaugas gyventojams bendruomenėse (kodas -144)</t>
  </si>
  <si>
    <t xml:space="preserve"> socialinės reabilitacijos paslaugų neįgaliesiems teikimo bendruomenėje projektams įgyvendinti</t>
  </si>
  <si>
    <t>žemės ūkio funkcijoms atlikti</t>
  </si>
  <si>
    <t>Šilalės r. Kvėdarnos darželis „Saulutė“</t>
  </si>
  <si>
    <t>5.1.5.30.</t>
  </si>
  <si>
    <t>skirtos lėšos, „Gerinti socialinių paslaugų kokybę ir prieinamumą, didinti socialinės paramos veiksmingumą kriziniais atvejais šeimoje“ veiklai (kodas -144) (Lietuvos Respublikos socialinės apsaugos ir darbo ministerija)</t>
  </si>
  <si>
    <t>5.1.5.31.</t>
  </si>
  <si>
    <t>skirtos lėšos,Paramai mokiniams pagal Lietuvos Respublikos socialinės paramos mokiniams įstatymą teikti (kodas -144) (Lietuvos Respublikos socialinės apsaugos ir darbo ministerija)</t>
  </si>
  <si>
    <t>5.1.5.32.</t>
  </si>
  <si>
    <t>skirtos lėšos, piniginei socialinei paramai užsieniečiams (kodas -144) (Lietuvos Respublikos socialinės apsaugos ir darbo ministerija)</t>
  </si>
  <si>
    <r>
      <t xml:space="preserve"> Europos Sąjungos finansinės paramos lėšos</t>
    </r>
    <r>
      <rPr>
        <sz val="12"/>
        <rFont val="Times New Roman"/>
        <family val="1"/>
        <charset val="186"/>
      </rPr>
      <t xml:space="preserve">  (grąžintos lėšos iš 2021 m.)</t>
    </r>
  </si>
  <si>
    <t>Planuojamos skolintos lėšos pagal  Lietuvos Respublikos  finansų ministerijos nustatytą tvarką atrinktiems investiciniams projektams finansuoti)</t>
  </si>
  <si>
    <t xml:space="preserve"> jaunimo teisių apsaugai</t>
  </si>
  <si>
    <t xml:space="preserve">5.1.5.33. </t>
  </si>
  <si>
    <t>skirtos lėšos užsieniečiams, pasitraukusiems iš  Ukrainos dėl Rusijos Federacijos karinių veiksmų Ukrainoje, priimti ir pagalbai jiems teikti iki 2022 m. rugpjūčio 31 d. (kodas -144) (Lietuvos Respublikos socialinės apsaugos ir darbo ministerija)</t>
  </si>
  <si>
    <r>
      <t xml:space="preserve">Europos Sąjungos finansinės paramos lėšos  </t>
    </r>
    <r>
      <rPr>
        <sz val="12"/>
        <rFont val="Times New Roman"/>
        <family val="1"/>
        <charset val="186"/>
      </rPr>
      <t>(Projekto „Karjeros specialistų tinklo vystymas“ įgyvendinimas (ES))</t>
    </r>
  </si>
  <si>
    <t xml:space="preserve">5.1.5.34. </t>
  </si>
  <si>
    <t>Speciali tikslinė dotacija ugdymo reikmėms finansuoti  skiriama iš Vyriausybės rezervo lėšų, skirtos pagalbos priemonėms dėl Rusijos Federacijos karinių veiksmų Ukrainoje  (kodas -144) (Lietuvos Respublikos švietimo,mokslo ir sporto ministerija)</t>
  </si>
  <si>
    <t xml:space="preserve">5.1.5.35. </t>
  </si>
  <si>
    <t>Integraliai pagalbai teikti  (kodas -144) (Lietuvos Respublikos socialinės apsaugos ir darbo ministerija)</t>
  </si>
  <si>
    <t xml:space="preserve">     Kiti mokesčiai už valstybinius gamtos išteklius</t>
  </si>
  <si>
    <t xml:space="preserve">5.1.5.36. </t>
  </si>
  <si>
    <t>Lietuvos Respublikos Vyriausybės rezervo skirtos savivaldybei 2022 metais, siekiant kompensuoti išlaidas, patirtas priimant užsieniečius, pasitraukusius iš Ukrainos dėl Rusijos Federacijos karinių veiksmų Ukrainoje, ir jiems 
teikiant pagalbą pagal Lietuvos Respublikos piniginės socialinės paramos nepasiturintiems  gyventojams įstatymą (kodas -144) (Lietuvos Respublikos socialinės apsaugos ir darbo ministerija)</t>
  </si>
  <si>
    <t>Eurai</t>
  </si>
  <si>
    <t>2022 metai</t>
  </si>
  <si>
    <t>2023 metai biudžeto pajamų projektas</t>
  </si>
  <si>
    <t>Metinis planas</t>
  </si>
  <si>
    <t xml:space="preserve">patvirtintas </t>
  </si>
  <si>
    <t>patikslintas</t>
  </si>
  <si>
    <t>Įvykdymas 2022-12-31</t>
  </si>
  <si>
    <t xml:space="preserve">         ŠILALĖS RAJONO SAVIVALDYBĖS 2022 METŲ BIUDŽETO PAJAMŲ VYKDYMAS IR 2023 METŲ PROJEKTAS</t>
  </si>
  <si>
    <t>Rezultatas</t>
  </si>
  <si>
    <t>Gyventojų pajamų mokestis (iš jų gauti už  verslo liudijimus  2022 m. – 38 000 Eur ir 2023 m. - 40000 Eur)</t>
  </si>
  <si>
    <t xml:space="preserve"> ugdymo, maitinimo ir pavėžėjimo lėšų socialinę riziką patiriančių vaikų ikimokykliniam ugdymui užtikrinti</t>
  </si>
  <si>
    <t xml:space="preserve">5.1.5.37. </t>
  </si>
  <si>
    <t>skirtos lėšos kompleksinėms paslaugoms šeimai organizuoti (kodas -144) (Lietuvos Respublikos socialinės apsaugos ir darbo ministerija)</t>
  </si>
  <si>
    <t xml:space="preserve">5.1.5.38. </t>
  </si>
  <si>
    <t>skirtos lėšos akredituotai socialinei reabilitacijai neįgaliesiems bendruomenėje organizuoti, teikti ir administruoti  (kodas -144) (Lietuvos Respublikos socialinės apsaugos ir darbo ministerija)</t>
  </si>
  <si>
    <t>Šilalės rajono savivaldybės administracijos Traksėdžio seniūnija</t>
  </si>
  <si>
    <t>Šilalės rajono savivaldybės administracijos  Tenenių seniūnija</t>
  </si>
  <si>
    <t>Kultūros centras</t>
  </si>
  <si>
    <t>Šilalės r. Kvėdarnos Kazimiero Jauniaus gimnazija</t>
  </si>
  <si>
    <t>Šilalės rajono savivaldybės visuomenės sveikatos biuras</t>
  </si>
  <si>
    <t>Tekstilės atliekų surinkimo konteineriams įsigyti  (kodas -144)</t>
  </si>
  <si>
    <t>Individualiems antrinių žaliavų surinkimo konteineriams įsigyti  (kodas -144)</t>
  </si>
  <si>
    <t>Dotacijai naudotų padangų, kurių turėtojo nustatyti neįmanoma arba kuris neegzistuoja, tvarkymui gauti (kodas -144)</t>
  </si>
  <si>
    <t>Projektas „Saulės elektrinės įrengimas iki 950 kw Lentinės k. Šilalės r. sav.“ (kodas -147) (Lietuvos Respublikos aplinkos ministerija)</t>
  </si>
  <si>
    <t>Projektas  „Bendruomeninių apgyvendinimo bei užimtumo paslaugų asmenims su proto ir psichikos negalia plėtra Šilalės rajone“ netinkamo finansuoti pridėtinės vertės mokesčio kompensavimui (kodas -144) (Lietuvos Respublikos socialinės apsaugos ir darbo ministerija)</t>
  </si>
  <si>
    <t>Projektas „Gatvių apšvietimo modernizavimimas Šilalės r. II etapas“</t>
  </si>
  <si>
    <r>
      <rPr>
        <b/>
        <sz val="12"/>
        <rFont val="Times New Roman"/>
        <family val="1"/>
        <charset val="186"/>
      </rPr>
      <t xml:space="preserve">Europos Sąjungos finansinės paramos lėšos </t>
    </r>
    <r>
      <rPr>
        <sz val="12"/>
        <rFont val="Times New Roman"/>
        <family val="1"/>
        <charset val="186"/>
      </rPr>
      <t xml:space="preserve"> (Projekto „Karjeros specialistų tinklo vystymas“ įgyvendinimas (ES))</t>
    </r>
  </si>
  <si>
    <t>15.8.</t>
  </si>
  <si>
    <t>15.7.20.</t>
  </si>
  <si>
    <t>15.7.21.</t>
  </si>
  <si>
    <t>15.7.22.</t>
  </si>
  <si>
    <t>15.7.23.</t>
  </si>
  <si>
    <t>15.7.24.</t>
  </si>
  <si>
    <t>15.7.25.</t>
  </si>
  <si>
    <t>15.2.4.</t>
  </si>
  <si>
    <t>15.2.6.</t>
  </si>
  <si>
    <t>15.2.7.</t>
  </si>
  <si>
    <t>15.2.8.</t>
  </si>
  <si>
    <t>15.2.9.</t>
  </si>
  <si>
    <t>15.2.10.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</si>
</sst>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charset val="186"/>
      <scheme val="minor"/>
    </font>
    <font>
      <sz val="12"/>
      <name val="Times New Roman"/>
      <family val="1"/>
      <charset val="186"/>
    </font>
    <font>
      <b/>
      <sz val="12"/>
      <name val="Times New Roman"/>
      <family val="1"/>
      <charset val="186"/>
    </font>
    <font>
      <sz val="10"/>
      <name val="Helv"/>
    </font>
    <font>
      <sz val="10"/>
      <name val="Arial"/>
      <family val="2"/>
      <charset val="186"/>
    </font>
    <font>
      <b/>
      <i/>
      <sz val="12"/>
      <name val="Times New Roman"/>
      <family val="1"/>
      <charset val="186"/>
    </font>
    <font>
      <i/>
      <sz val="11"/>
      <color theme="1"/>
      <name val="Calibri"/>
      <family val="2"/>
      <charset val="186"/>
      <scheme val="minor"/>
    </font>
    <font>
      <sz val="1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s>
  <cellStyleXfs count="3">
    <xf numFmtId="0" fontId="0" fillId="0" borderId="0"/>
    <xf numFmtId="0" fontId="3" fillId="0" borderId="0"/>
    <xf numFmtId="0" fontId="4" fillId="0" borderId="0"/>
  </cellStyleXfs>
  <cellXfs count="102">
    <xf numFmtId="0" fontId="0" fillId="0" borderId="0" xfId="0"/>
    <xf numFmtId="0" fontId="1" fillId="0" borderId="0" xfId="0" applyFont="1" applyAlignment="1">
      <alignment horizontal="center"/>
    </xf>
    <xf numFmtId="0" fontId="1" fillId="0" borderId="0" xfId="0" applyFont="1" applyAlignment="1">
      <alignment horizontal="left" indent="15"/>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right"/>
    </xf>
    <xf numFmtId="0" fontId="1"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left" vertical="top" wrapText="1"/>
    </xf>
    <xf numFmtId="1" fontId="2" fillId="0" borderId="2" xfId="0" applyNumberFormat="1" applyFont="1" applyBorder="1" applyAlignment="1">
      <alignment horizontal="center" vertical="top" wrapText="1"/>
    </xf>
    <xf numFmtId="0" fontId="2" fillId="0" borderId="3" xfId="0" applyFont="1" applyBorder="1" applyAlignment="1">
      <alignment horizontal="left" vertical="top" wrapText="1"/>
    </xf>
    <xf numFmtId="1" fontId="2" fillId="0" borderId="3" xfId="0" applyNumberFormat="1" applyFont="1" applyBorder="1" applyAlignment="1">
      <alignment horizontal="center" vertical="top" wrapText="1"/>
    </xf>
    <xf numFmtId="16" fontId="1" fillId="0" borderId="3" xfId="0" applyNumberFormat="1" applyFont="1" applyBorder="1" applyAlignment="1">
      <alignment horizontal="center" vertical="top" wrapText="1"/>
    </xf>
    <xf numFmtId="0" fontId="1" fillId="0" borderId="3" xfId="0" applyFont="1" applyBorder="1" applyAlignment="1">
      <alignment horizontal="left" vertical="top" wrapText="1" indent="1"/>
    </xf>
    <xf numFmtId="1"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0" fontId="2" fillId="0" borderId="3" xfId="0" applyFont="1" applyBorder="1" applyAlignment="1">
      <alignment horizont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1" fontId="1" fillId="0" borderId="3" xfId="0" applyNumberFormat="1" applyFont="1" applyBorder="1" applyAlignment="1">
      <alignment horizontal="center"/>
    </xf>
    <xf numFmtId="0" fontId="1" fillId="0" borderId="4" xfId="0" applyFont="1" applyBorder="1" applyAlignment="1">
      <alignment horizontal="left" vertical="top" wrapText="1" indent="1"/>
    </xf>
    <xf numFmtId="1" fontId="1" fillId="0" borderId="2" xfId="0" applyNumberFormat="1" applyFont="1" applyBorder="1" applyAlignment="1">
      <alignment horizontal="center"/>
    </xf>
    <xf numFmtId="0" fontId="2" fillId="0" borderId="3" xfId="0" applyFont="1" applyBorder="1" applyAlignment="1">
      <alignment horizontal="left" vertical="top" wrapText="1" indent="1"/>
    </xf>
    <xf numFmtId="0" fontId="2" fillId="0" borderId="2" xfId="0" applyFont="1" applyBorder="1" applyAlignment="1">
      <alignment horizontal="center" vertical="top" wrapText="1"/>
    </xf>
    <xf numFmtId="0" fontId="2" fillId="0" borderId="5" xfId="0" applyFont="1" applyBorder="1" applyAlignment="1">
      <alignment horizontal="left" vertical="top" wrapText="1"/>
    </xf>
    <xf numFmtId="1" fontId="2" fillId="0" borderId="2" xfId="1" applyNumberFormat="1" applyFont="1" applyBorder="1" applyAlignment="1">
      <alignment horizontal="center" vertical="center" wrapText="1"/>
    </xf>
    <xf numFmtId="1" fontId="2" fillId="0" borderId="3" xfId="0" applyNumberFormat="1" applyFont="1" applyBorder="1" applyAlignment="1">
      <alignment horizontal="center" wrapText="1"/>
    </xf>
    <xf numFmtId="0" fontId="1" fillId="0" borderId="5" xfId="0" applyFont="1" applyBorder="1" applyAlignment="1">
      <alignment horizontal="left" vertical="top" wrapText="1" indent="2"/>
    </xf>
    <xf numFmtId="1" fontId="1" fillId="0" borderId="2" xfId="1" applyNumberFormat="1" applyFont="1" applyBorder="1" applyAlignment="1">
      <alignment horizontal="center" vertical="center" wrapText="1"/>
    </xf>
    <xf numFmtId="0" fontId="1" fillId="0" borderId="3" xfId="0" applyFont="1" applyBorder="1" applyAlignment="1">
      <alignment wrapText="1"/>
    </xf>
    <xf numFmtId="0" fontId="1" fillId="0" borderId="3" xfId="0" applyFont="1" applyBorder="1" applyAlignment="1">
      <alignment horizontal="center"/>
    </xf>
    <xf numFmtId="0" fontId="2" fillId="0" borderId="3" xfId="0" applyFont="1" applyBorder="1" applyAlignment="1">
      <alignment wrapText="1"/>
    </xf>
    <xf numFmtId="0" fontId="2" fillId="0" borderId="3" xfId="0" applyFont="1" applyBorder="1" applyAlignment="1">
      <alignment horizontal="center"/>
    </xf>
    <xf numFmtId="1" fontId="1" fillId="0" borderId="3" xfId="0" applyNumberFormat="1" applyFont="1" applyBorder="1" applyAlignment="1">
      <alignment horizontal="center" wrapText="1"/>
    </xf>
    <xf numFmtId="1" fontId="1" fillId="0" borderId="0" xfId="0" applyNumberFormat="1" applyFont="1"/>
    <xf numFmtId="1" fontId="2" fillId="0" borderId="3" xfId="0" applyNumberFormat="1" applyFont="1" applyBorder="1" applyAlignment="1">
      <alignment horizontal="center"/>
    </xf>
    <xf numFmtId="0" fontId="1" fillId="0" borderId="3" xfId="0" applyFont="1" applyBorder="1" applyAlignment="1">
      <alignment horizontal="left" vertical="top" wrapText="1" indent="2"/>
    </xf>
    <xf numFmtId="0" fontId="1" fillId="0" borderId="0" xfId="0" applyFont="1" applyAlignment="1">
      <alignment horizontal="left" indent="1"/>
    </xf>
    <xf numFmtId="0" fontId="1" fillId="0" borderId="3" xfId="0" applyFont="1" applyBorder="1" applyAlignment="1">
      <alignment horizontal="left" wrapText="1" indent="7"/>
    </xf>
    <xf numFmtId="164" fontId="1" fillId="0" borderId="4" xfId="0" applyNumberFormat="1" applyFont="1" applyBorder="1" applyAlignment="1">
      <alignment horizontal="left" indent="7"/>
    </xf>
    <xf numFmtId="16" fontId="2" fillId="0" borderId="3" xfId="0" applyNumberFormat="1" applyFont="1" applyBorder="1" applyAlignment="1">
      <alignment horizontal="center" vertical="top" wrapText="1"/>
    </xf>
    <xf numFmtId="0" fontId="2" fillId="2" borderId="3" xfId="0" applyFont="1" applyFill="1" applyBorder="1" applyAlignment="1">
      <alignment horizontal="center" vertical="top" wrapText="1"/>
    </xf>
    <xf numFmtId="0" fontId="2" fillId="2" borderId="3" xfId="0" applyFont="1" applyFill="1" applyBorder="1" applyAlignment="1">
      <alignment horizontal="right" vertical="top" wrapText="1"/>
    </xf>
    <xf numFmtId="1" fontId="2" fillId="2" borderId="3" xfId="0" applyNumberFormat="1" applyFont="1" applyFill="1" applyBorder="1" applyAlignment="1">
      <alignment horizontal="center" vertical="top" wrapText="1"/>
    </xf>
    <xf numFmtId="0" fontId="2" fillId="2" borderId="3" xfId="0" applyFont="1" applyFill="1" applyBorder="1" applyAlignment="1">
      <alignment horizontal="right" wrapText="1"/>
    </xf>
    <xf numFmtId="1" fontId="2" fillId="2" borderId="3" xfId="0" applyNumberFormat="1" applyFont="1" applyFill="1" applyBorder="1" applyAlignment="1">
      <alignment horizontal="center"/>
    </xf>
    <xf numFmtId="0" fontId="2" fillId="2" borderId="3" xfId="0" applyFont="1" applyFill="1" applyBorder="1" applyAlignment="1">
      <alignment horizontal="center"/>
    </xf>
    <xf numFmtId="0" fontId="2" fillId="2" borderId="3" xfId="0" applyFont="1" applyFill="1" applyBorder="1"/>
    <xf numFmtId="0" fontId="1" fillId="0" borderId="3" xfId="0" applyFont="1" applyBorder="1" applyAlignment="1">
      <alignment horizontal="left" wrapText="1" indent="1"/>
    </xf>
    <xf numFmtId="2" fontId="1" fillId="0" borderId="3" xfId="0" applyNumberFormat="1" applyFont="1" applyBorder="1" applyAlignment="1">
      <alignment horizontal="center"/>
    </xf>
    <xf numFmtId="0" fontId="1" fillId="0" borderId="0" xfId="0" applyFont="1" applyAlignment="1">
      <alignment horizontal="left" indent="38"/>
    </xf>
    <xf numFmtId="0" fontId="2" fillId="3" borderId="3" xfId="0" applyFont="1" applyFill="1" applyBorder="1" applyAlignment="1">
      <alignment horizontal="center" vertical="top" wrapText="1"/>
    </xf>
    <xf numFmtId="0" fontId="2" fillId="3" borderId="3" xfId="0" applyFont="1" applyFill="1" applyBorder="1" applyAlignment="1">
      <alignment horizontal="left" vertical="top" wrapText="1"/>
    </xf>
    <xf numFmtId="1" fontId="2" fillId="3" borderId="3" xfId="0" applyNumberFormat="1" applyFont="1" applyFill="1" applyBorder="1" applyAlignment="1">
      <alignment horizontal="center"/>
    </xf>
    <xf numFmtId="0" fontId="1" fillId="0" borderId="4"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1" fontId="1" fillId="0" borderId="3" xfId="0" applyNumberFormat="1" applyFont="1" applyBorder="1" applyAlignment="1">
      <alignment wrapText="1"/>
    </xf>
    <xf numFmtId="0" fontId="2" fillId="0" borderId="3" xfId="0" applyFont="1" applyBorder="1" applyAlignment="1">
      <alignment vertical="top" wrapText="1"/>
    </xf>
    <xf numFmtId="0" fontId="2" fillId="0" borderId="3" xfId="2" applyFont="1" applyBorder="1" applyAlignment="1">
      <alignment vertical="top" wrapText="1"/>
    </xf>
    <xf numFmtId="1" fontId="2" fillId="0" borderId="6" xfId="0" applyNumberFormat="1" applyFont="1" applyBorder="1" applyAlignment="1">
      <alignment horizontal="center" vertical="top" wrapText="1"/>
    </xf>
    <xf numFmtId="1" fontId="2" fillId="0" borderId="12" xfId="0" applyNumberFormat="1" applyFont="1" applyBorder="1" applyAlignment="1">
      <alignment horizontal="center" vertical="top" wrapText="1"/>
    </xf>
    <xf numFmtId="1" fontId="2" fillId="0" borderId="9" xfId="0" applyNumberFormat="1" applyFont="1" applyBorder="1" applyAlignment="1">
      <alignment horizontal="center" vertical="top" wrapText="1"/>
    </xf>
    <xf numFmtId="1" fontId="1" fillId="0" borderId="9" xfId="0" applyNumberFormat="1" applyFont="1" applyBorder="1" applyAlignment="1">
      <alignment horizontal="center" vertical="top" wrapText="1"/>
    </xf>
    <xf numFmtId="1" fontId="1" fillId="0" borderId="9" xfId="0" applyNumberFormat="1" applyFont="1" applyBorder="1" applyAlignment="1">
      <alignment horizontal="center"/>
    </xf>
    <xf numFmtId="1" fontId="1" fillId="0" borderId="12" xfId="0" applyNumberFormat="1" applyFont="1" applyBorder="1" applyAlignment="1">
      <alignment horizontal="center"/>
    </xf>
    <xf numFmtId="1" fontId="2" fillId="0" borderId="12" xfId="1" applyNumberFormat="1" applyFont="1" applyBorder="1" applyAlignment="1">
      <alignment horizontal="center" vertical="center" wrapText="1"/>
    </xf>
    <xf numFmtId="1" fontId="1" fillId="0" borderId="12" xfId="1" applyNumberFormat="1" applyFont="1" applyBorder="1" applyAlignment="1">
      <alignment horizontal="center" vertical="center" wrapText="1"/>
    </xf>
    <xf numFmtId="0" fontId="1" fillId="0" borderId="9" xfId="0" applyFont="1" applyBorder="1" applyAlignment="1">
      <alignment horizontal="center"/>
    </xf>
    <xf numFmtId="0" fontId="2" fillId="0" borderId="9" xfId="0" applyFont="1" applyBorder="1" applyAlignment="1">
      <alignment horizontal="center"/>
    </xf>
    <xf numFmtId="1" fontId="1" fillId="0" borderId="9" xfId="0" applyNumberFormat="1" applyFont="1" applyBorder="1" applyAlignment="1">
      <alignment horizontal="center" wrapText="1"/>
    </xf>
    <xf numFmtId="1" fontId="2" fillId="0" borderId="9" xfId="0" applyNumberFormat="1" applyFont="1" applyBorder="1" applyAlignment="1">
      <alignment horizontal="center" wrapText="1"/>
    </xf>
    <xf numFmtId="1" fontId="2" fillId="2" borderId="9" xfId="0" applyNumberFormat="1" applyFont="1" applyFill="1" applyBorder="1" applyAlignment="1">
      <alignment horizontal="center"/>
    </xf>
    <xf numFmtId="1" fontId="2" fillId="3" borderId="9" xfId="0" applyNumberFormat="1" applyFont="1" applyFill="1" applyBorder="1" applyAlignment="1">
      <alignment horizontal="center"/>
    </xf>
    <xf numFmtId="1" fontId="2" fillId="0" borderId="9" xfId="0" applyNumberFormat="1" applyFont="1" applyBorder="1" applyAlignment="1">
      <alignment horizontal="center"/>
    </xf>
    <xf numFmtId="1" fontId="2" fillId="2" borderId="9" xfId="0" applyNumberFormat="1" applyFont="1" applyFill="1" applyBorder="1" applyAlignment="1">
      <alignment horizontal="center" vertical="top" wrapText="1"/>
    </xf>
    <xf numFmtId="2" fontId="1" fillId="0" borderId="9" xfId="0" applyNumberFormat="1" applyFont="1" applyBorder="1" applyAlignment="1">
      <alignment horizontal="center"/>
    </xf>
    <xf numFmtId="0" fontId="5" fillId="0" borderId="3" xfId="0" applyFont="1" applyBorder="1" applyAlignment="1">
      <alignment horizontal="center" vertical="center" wrapText="1"/>
    </xf>
    <xf numFmtId="49" fontId="7" fillId="0" borderId="3" xfId="0" applyNumberFormat="1" applyFont="1" applyBorder="1" applyAlignment="1">
      <alignment horizontal="left" wrapText="1" indent="1"/>
    </xf>
    <xf numFmtId="0" fontId="1" fillId="0" borderId="0" xfId="0" applyFont="1" applyAlignment="1">
      <alignment wrapText="1"/>
    </xf>
    <xf numFmtId="1" fontId="1" fillId="0" borderId="6" xfId="0" applyNumberFormat="1" applyFont="1" applyBorder="1" applyAlignment="1">
      <alignment horizontal="center" vertical="top" wrapText="1"/>
    </xf>
    <xf numFmtId="1" fontId="1" fillId="0" borderId="6" xfId="0" applyNumberFormat="1" applyFont="1" applyBorder="1" applyAlignment="1">
      <alignment horizontal="center" vertical="center" wrapText="1"/>
    </xf>
    <xf numFmtId="1" fontId="1" fillId="0" borderId="6" xfId="0" applyNumberFormat="1" applyFont="1" applyBorder="1" applyAlignment="1">
      <alignment horizontal="center" wrapText="1"/>
    </xf>
    <xf numFmtId="1" fontId="2" fillId="3" borderId="6" xfId="0" applyNumberFormat="1" applyFont="1" applyFill="1" applyBorder="1" applyAlignment="1">
      <alignment horizontal="center" vertical="top" wrapText="1"/>
    </xf>
    <xf numFmtId="1" fontId="2" fillId="2" borderId="6" xfId="0" applyNumberFormat="1" applyFont="1" applyFill="1" applyBorder="1" applyAlignment="1">
      <alignment horizontal="center" vertical="top" wrapText="1"/>
    </xf>
    <xf numFmtId="164" fontId="1" fillId="0" borderId="4" xfId="0" applyNumberFormat="1" applyFont="1" applyBorder="1" applyAlignment="1">
      <alignment horizont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5"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5" fillId="0" borderId="1" xfId="0" applyFont="1" applyBorder="1" applyAlignment="1">
      <alignment horizontal="center" vertical="top" wrapText="1"/>
    </xf>
    <xf numFmtId="0" fontId="6" fillId="0" borderId="2" xfId="0" applyFont="1" applyBorder="1" applyAlignment="1">
      <alignment horizontal="center" vertical="top" wrapText="1"/>
    </xf>
    <xf numFmtId="0" fontId="5" fillId="0" borderId="8" xfId="0" applyFont="1" applyBorder="1" applyAlignment="1">
      <alignment horizontal="center" vertical="top" wrapText="1"/>
    </xf>
    <xf numFmtId="0" fontId="6" fillId="0" borderId="6" xfId="0" applyFont="1" applyBorder="1" applyAlignment="1">
      <alignment horizontal="center" vertical="top" wrapText="1"/>
    </xf>
  </cellXfs>
  <cellStyles count="3">
    <cellStyle name="Įprastas" xfId="0" builtinId="0"/>
    <cellStyle name="Įprastas 2" xfId="2"/>
    <cellStyle name="Stilius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1"/>
  <sheetViews>
    <sheetView tabSelected="1" zoomScale="120" zoomScaleNormal="120" workbookViewId="0">
      <selection activeCell="B89" sqref="B89"/>
    </sheetView>
  </sheetViews>
  <sheetFormatPr defaultRowHeight="15.75" x14ac:dyDescent="0.25"/>
  <cols>
    <col min="1" max="1" width="10.140625" style="1" customWidth="1"/>
    <col min="2" max="2" width="77.85546875" style="3" customWidth="1"/>
    <col min="3" max="3" width="16.28515625" style="3" customWidth="1"/>
    <col min="4" max="4" width="16.140625" style="3" customWidth="1"/>
    <col min="5" max="5" width="14.28515625" style="3" customWidth="1"/>
    <col min="6" max="6" width="11.5703125" style="3" customWidth="1"/>
    <col min="7" max="7" width="13.140625" style="3" customWidth="1"/>
    <col min="8" max="8" width="10.140625" style="3" bestFit="1" customWidth="1"/>
    <col min="9" max="259" width="9.140625" style="3"/>
    <col min="260" max="260" width="10.140625" style="3" customWidth="1"/>
    <col min="261" max="261" width="80.140625" style="3" customWidth="1"/>
    <col min="262" max="262" width="16.140625" style="3" customWidth="1"/>
    <col min="263" max="515" width="9.140625" style="3"/>
    <col min="516" max="516" width="10.140625" style="3" customWidth="1"/>
    <col min="517" max="517" width="80.140625" style="3" customWidth="1"/>
    <col min="518" max="518" width="16.140625" style="3" customWidth="1"/>
    <col min="519" max="771" width="9.140625" style="3"/>
    <col min="772" max="772" width="10.140625" style="3" customWidth="1"/>
    <col min="773" max="773" width="80.140625" style="3" customWidth="1"/>
    <col min="774" max="774" width="16.140625" style="3" customWidth="1"/>
    <col min="775" max="1027" width="9.140625" style="3"/>
    <col min="1028" max="1028" width="10.140625" style="3" customWidth="1"/>
    <col min="1029" max="1029" width="80.140625" style="3" customWidth="1"/>
    <col min="1030" max="1030" width="16.140625" style="3" customWidth="1"/>
    <col min="1031" max="1283" width="9.140625" style="3"/>
    <col min="1284" max="1284" width="10.140625" style="3" customWidth="1"/>
    <col min="1285" max="1285" width="80.140625" style="3" customWidth="1"/>
    <col min="1286" max="1286" width="16.140625" style="3" customWidth="1"/>
    <col min="1287" max="1539" width="9.140625" style="3"/>
    <col min="1540" max="1540" width="10.140625" style="3" customWidth="1"/>
    <col min="1541" max="1541" width="80.140625" style="3" customWidth="1"/>
    <col min="1542" max="1542" width="16.140625" style="3" customWidth="1"/>
    <col min="1543" max="1795" width="9.140625" style="3"/>
    <col min="1796" max="1796" width="10.140625" style="3" customWidth="1"/>
    <col min="1797" max="1797" width="80.140625" style="3" customWidth="1"/>
    <col min="1798" max="1798" width="16.140625" style="3" customWidth="1"/>
    <col min="1799" max="2051" width="9.140625" style="3"/>
    <col min="2052" max="2052" width="10.140625" style="3" customWidth="1"/>
    <col min="2053" max="2053" width="80.140625" style="3" customWidth="1"/>
    <col min="2054" max="2054" width="16.140625" style="3" customWidth="1"/>
    <col min="2055" max="2307" width="9.140625" style="3"/>
    <col min="2308" max="2308" width="10.140625" style="3" customWidth="1"/>
    <col min="2309" max="2309" width="80.140625" style="3" customWidth="1"/>
    <col min="2310" max="2310" width="16.140625" style="3" customWidth="1"/>
    <col min="2311" max="2563" width="9.140625" style="3"/>
    <col min="2564" max="2564" width="10.140625" style="3" customWidth="1"/>
    <col min="2565" max="2565" width="80.140625" style="3" customWidth="1"/>
    <col min="2566" max="2566" width="16.140625" style="3" customWidth="1"/>
    <col min="2567" max="2819" width="9.140625" style="3"/>
    <col min="2820" max="2820" width="10.140625" style="3" customWidth="1"/>
    <col min="2821" max="2821" width="80.140625" style="3" customWidth="1"/>
    <col min="2822" max="2822" width="16.140625" style="3" customWidth="1"/>
    <col min="2823" max="3075" width="9.140625" style="3"/>
    <col min="3076" max="3076" width="10.140625" style="3" customWidth="1"/>
    <col min="3077" max="3077" width="80.140625" style="3" customWidth="1"/>
    <col min="3078" max="3078" width="16.140625" style="3" customWidth="1"/>
    <col min="3079" max="3331" width="9.140625" style="3"/>
    <col min="3332" max="3332" width="10.140625" style="3" customWidth="1"/>
    <col min="3333" max="3333" width="80.140625" style="3" customWidth="1"/>
    <col min="3334" max="3334" width="16.140625" style="3" customWidth="1"/>
    <col min="3335" max="3587" width="9.140625" style="3"/>
    <col min="3588" max="3588" width="10.140625" style="3" customWidth="1"/>
    <col min="3589" max="3589" width="80.140625" style="3" customWidth="1"/>
    <col min="3590" max="3590" width="16.140625" style="3" customWidth="1"/>
    <col min="3591" max="3843" width="9.140625" style="3"/>
    <col min="3844" max="3844" width="10.140625" style="3" customWidth="1"/>
    <col min="3845" max="3845" width="80.140625" style="3" customWidth="1"/>
    <col min="3846" max="3846" width="16.140625" style="3" customWidth="1"/>
    <col min="3847" max="4099" width="9.140625" style="3"/>
    <col min="4100" max="4100" width="10.140625" style="3" customWidth="1"/>
    <col min="4101" max="4101" width="80.140625" style="3" customWidth="1"/>
    <col min="4102" max="4102" width="16.140625" style="3" customWidth="1"/>
    <col min="4103" max="4355" width="9.140625" style="3"/>
    <col min="4356" max="4356" width="10.140625" style="3" customWidth="1"/>
    <col min="4357" max="4357" width="80.140625" style="3" customWidth="1"/>
    <col min="4358" max="4358" width="16.140625" style="3" customWidth="1"/>
    <col min="4359" max="4611" width="9.140625" style="3"/>
    <col min="4612" max="4612" width="10.140625" style="3" customWidth="1"/>
    <col min="4613" max="4613" width="80.140625" style="3" customWidth="1"/>
    <col min="4614" max="4614" width="16.140625" style="3" customWidth="1"/>
    <col min="4615" max="4867" width="9.140625" style="3"/>
    <col min="4868" max="4868" width="10.140625" style="3" customWidth="1"/>
    <col min="4869" max="4869" width="80.140625" style="3" customWidth="1"/>
    <col min="4870" max="4870" width="16.140625" style="3" customWidth="1"/>
    <col min="4871" max="5123" width="9.140625" style="3"/>
    <col min="5124" max="5124" width="10.140625" style="3" customWidth="1"/>
    <col min="5125" max="5125" width="80.140625" style="3" customWidth="1"/>
    <col min="5126" max="5126" width="16.140625" style="3" customWidth="1"/>
    <col min="5127" max="5379" width="9.140625" style="3"/>
    <col min="5380" max="5380" width="10.140625" style="3" customWidth="1"/>
    <col min="5381" max="5381" width="80.140625" style="3" customWidth="1"/>
    <col min="5382" max="5382" width="16.140625" style="3" customWidth="1"/>
    <col min="5383" max="5635" width="9.140625" style="3"/>
    <col min="5636" max="5636" width="10.140625" style="3" customWidth="1"/>
    <col min="5637" max="5637" width="80.140625" style="3" customWidth="1"/>
    <col min="5638" max="5638" width="16.140625" style="3" customWidth="1"/>
    <col min="5639" max="5891" width="9.140625" style="3"/>
    <col min="5892" max="5892" width="10.140625" style="3" customWidth="1"/>
    <col min="5893" max="5893" width="80.140625" style="3" customWidth="1"/>
    <col min="5894" max="5894" width="16.140625" style="3" customWidth="1"/>
    <col min="5895" max="6147" width="9.140625" style="3"/>
    <col min="6148" max="6148" width="10.140625" style="3" customWidth="1"/>
    <col min="6149" max="6149" width="80.140625" style="3" customWidth="1"/>
    <col min="6150" max="6150" width="16.140625" style="3" customWidth="1"/>
    <col min="6151" max="6403" width="9.140625" style="3"/>
    <col min="6404" max="6404" width="10.140625" style="3" customWidth="1"/>
    <col min="6405" max="6405" width="80.140625" style="3" customWidth="1"/>
    <col min="6406" max="6406" width="16.140625" style="3" customWidth="1"/>
    <col min="6407" max="6659" width="9.140625" style="3"/>
    <col min="6660" max="6660" width="10.140625" style="3" customWidth="1"/>
    <col min="6661" max="6661" width="80.140625" style="3" customWidth="1"/>
    <col min="6662" max="6662" width="16.140625" style="3" customWidth="1"/>
    <col min="6663" max="6915" width="9.140625" style="3"/>
    <col min="6916" max="6916" width="10.140625" style="3" customWidth="1"/>
    <col min="6917" max="6917" width="80.140625" style="3" customWidth="1"/>
    <col min="6918" max="6918" width="16.140625" style="3" customWidth="1"/>
    <col min="6919" max="7171" width="9.140625" style="3"/>
    <col min="7172" max="7172" width="10.140625" style="3" customWidth="1"/>
    <col min="7173" max="7173" width="80.140625" style="3" customWidth="1"/>
    <col min="7174" max="7174" width="16.140625" style="3" customWidth="1"/>
    <col min="7175" max="7427" width="9.140625" style="3"/>
    <col min="7428" max="7428" width="10.140625" style="3" customWidth="1"/>
    <col min="7429" max="7429" width="80.140625" style="3" customWidth="1"/>
    <col min="7430" max="7430" width="16.140625" style="3" customWidth="1"/>
    <col min="7431" max="7683" width="9.140625" style="3"/>
    <col min="7684" max="7684" width="10.140625" style="3" customWidth="1"/>
    <col min="7685" max="7685" width="80.140625" style="3" customWidth="1"/>
    <col min="7686" max="7686" width="16.140625" style="3" customWidth="1"/>
    <col min="7687" max="7939" width="9.140625" style="3"/>
    <col min="7940" max="7940" width="10.140625" style="3" customWidth="1"/>
    <col min="7941" max="7941" width="80.140625" style="3" customWidth="1"/>
    <col min="7942" max="7942" width="16.140625" style="3" customWidth="1"/>
    <col min="7943" max="8195" width="9.140625" style="3"/>
    <col min="8196" max="8196" width="10.140625" style="3" customWidth="1"/>
    <col min="8197" max="8197" width="80.140625" style="3" customWidth="1"/>
    <col min="8198" max="8198" width="16.140625" style="3" customWidth="1"/>
    <col min="8199" max="8451" width="9.140625" style="3"/>
    <col min="8452" max="8452" width="10.140625" style="3" customWidth="1"/>
    <col min="8453" max="8453" width="80.140625" style="3" customWidth="1"/>
    <col min="8454" max="8454" width="16.140625" style="3" customWidth="1"/>
    <col min="8455" max="8707" width="9.140625" style="3"/>
    <col min="8708" max="8708" width="10.140625" style="3" customWidth="1"/>
    <col min="8709" max="8709" width="80.140625" style="3" customWidth="1"/>
    <col min="8710" max="8710" width="16.140625" style="3" customWidth="1"/>
    <col min="8711" max="8963" width="9.140625" style="3"/>
    <col min="8964" max="8964" width="10.140625" style="3" customWidth="1"/>
    <col min="8965" max="8965" width="80.140625" style="3" customWidth="1"/>
    <col min="8966" max="8966" width="16.140625" style="3" customWidth="1"/>
    <col min="8967" max="9219" width="9.140625" style="3"/>
    <col min="9220" max="9220" width="10.140625" style="3" customWidth="1"/>
    <col min="9221" max="9221" width="80.140625" style="3" customWidth="1"/>
    <col min="9222" max="9222" width="16.140625" style="3" customWidth="1"/>
    <col min="9223" max="9475" width="9.140625" style="3"/>
    <col min="9476" max="9476" width="10.140625" style="3" customWidth="1"/>
    <col min="9477" max="9477" width="80.140625" style="3" customWidth="1"/>
    <col min="9478" max="9478" width="16.140625" style="3" customWidth="1"/>
    <col min="9479" max="9731" width="9.140625" style="3"/>
    <col min="9732" max="9732" width="10.140625" style="3" customWidth="1"/>
    <col min="9733" max="9733" width="80.140625" style="3" customWidth="1"/>
    <col min="9734" max="9734" width="16.140625" style="3" customWidth="1"/>
    <col min="9735" max="9987" width="9.140625" style="3"/>
    <col min="9988" max="9988" width="10.140625" style="3" customWidth="1"/>
    <col min="9989" max="9989" width="80.140625" style="3" customWidth="1"/>
    <col min="9990" max="9990" width="16.140625" style="3" customWidth="1"/>
    <col min="9991" max="10243" width="9.140625" style="3"/>
    <col min="10244" max="10244" width="10.140625" style="3" customWidth="1"/>
    <col min="10245" max="10245" width="80.140625" style="3" customWidth="1"/>
    <col min="10246" max="10246" width="16.140625" style="3" customWidth="1"/>
    <col min="10247" max="10499" width="9.140625" style="3"/>
    <col min="10500" max="10500" width="10.140625" style="3" customWidth="1"/>
    <col min="10501" max="10501" width="80.140625" style="3" customWidth="1"/>
    <col min="10502" max="10502" width="16.140625" style="3" customWidth="1"/>
    <col min="10503" max="10755" width="9.140625" style="3"/>
    <col min="10756" max="10756" width="10.140625" style="3" customWidth="1"/>
    <col min="10757" max="10757" width="80.140625" style="3" customWidth="1"/>
    <col min="10758" max="10758" width="16.140625" style="3" customWidth="1"/>
    <col min="10759" max="11011" width="9.140625" style="3"/>
    <col min="11012" max="11012" width="10.140625" style="3" customWidth="1"/>
    <col min="11013" max="11013" width="80.140625" style="3" customWidth="1"/>
    <col min="11014" max="11014" width="16.140625" style="3" customWidth="1"/>
    <col min="11015" max="11267" width="9.140625" style="3"/>
    <col min="11268" max="11268" width="10.140625" style="3" customWidth="1"/>
    <col min="11269" max="11269" width="80.140625" style="3" customWidth="1"/>
    <col min="11270" max="11270" width="16.140625" style="3" customWidth="1"/>
    <col min="11271" max="11523" width="9.140625" style="3"/>
    <col min="11524" max="11524" width="10.140625" style="3" customWidth="1"/>
    <col min="11525" max="11525" width="80.140625" style="3" customWidth="1"/>
    <col min="11526" max="11526" width="16.140625" style="3" customWidth="1"/>
    <col min="11527" max="11779" width="9.140625" style="3"/>
    <col min="11780" max="11780" width="10.140625" style="3" customWidth="1"/>
    <col min="11781" max="11781" width="80.140625" style="3" customWidth="1"/>
    <col min="11782" max="11782" width="16.140625" style="3" customWidth="1"/>
    <col min="11783" max="12035" width="9.140625" style="3"/>
    <col min="12036" max="12036" width="10.140625" style="3" customWidth="1"/>
    <col min="12037" max="12037" width="80.140625" style="3" customWidth="1"/>
    <col min="12038" max="12038" width="16.140625" style="3" customWidth="1"/>
    <col min="12039" max="12291" width="9.140625" style="3"/>
    <col min="12292" max="12292" width="10.140625" style="3" customWidth="1"/>
    <col min="12293" max="12293" width="80.140625" style="3" customWidth="1"/>
    <col min="12294" max="12294" width="16.140625" style="3" customWidth="1"/>
    <col min="12295" max="12547" width="9.140625" style="3"/>
    <col min="12548" max="12548" width="10.140625" style="3" customWidth="1"/>
    <col min="12549" max="12549" width="80.140625" style="3" customWidth="1"/>
    <col min="12550" max="12550" width="16.140625" style="3" customWidth="1"/>
    <col min="12551" max="12803" width="9.140625" style="3"/>
    <col min="12804" max="12804" width="10.140625" style="3" customWidth="1"/>
    <col min="12805" max="12805" width="80.140625" style="3" customWidth="1"/>
    <col min="12806" max="12806" width="16.140625" style="3" customWidth="1"/>
    <col min="12807" max="13059" width="9.140625" style="3"/>
    <col min="13060" max="13060" width="10.140625" style="3" customWidth="1"/>
    <col min="13061" max="13061" width="80.140625" style="3" customWidth="1"/>
    <col min="13062" max="13062" width="16.140625" style="3" customWidth="1"/>
    <col min="13063" max="13315" width="9.140625" style="3"/>
    <col min="13316" max="13316" width="10.140625" style="3" customWidth="1"/>
    <col min="13317" max="13317" width="80.140625" style="3" customWidth="1"/>
    <col min="13318" max="13318" width="16.140625" style="3" customWidth="1"/>
    <col min="13319" max="13571" width="9.140625" style="3"/>
    <col min="13572" max="13572" width="10.140625" style="3" customWidth="1"/>
    <col min="13573" max="13573" width="80.140625" style="3" customWidth="1"/>
    <col min="13574" max="13574" width="16.140625" style="3" customWidth="1"/>
    <col min="13575" max="13827" width="9.140625" style="3"/>
    <col min="13828" max="13828" width="10.140625" style="3" customWidth="1"/>
    <col min="13829" max="13829" width="80.140625" style="3" customWidth="1"/>
    <col min="13830" max="13830" width="16.140625" style="3" customWidth="1"/>
    <col min="13831" max="14083" width="9.140625" style="3"/>
    <col min="14084" max="14084" width="10.140625" style="3" customWidth="1"/>
    <col min="14085" max="14085" width="80.140625" style="3" customWidth="1"/>
    <col min="14086" max="14086" width="16.140625" style="3" customWidth="1"/>
    <col min="14087" max="14339" width="9.140625" style="3"/>
    <col min="14340" max="14340" width="10.140625" style="3" customWidth="1"/>
    <col min="14341" max="14341" width="80.140625" style="3" customWidth="1"/>
    <col min="14342" max="14342" width="16.140625" style="3" customWidth="1"/>
    <col min="14343" max="14595" width="9.140625" style="3"/>
    <col min="14596" max="14596" width="10.140625" style="3" customWidth="1"/>
    <col min="14597" max="14597" width="80.140625" style="3" customWidth="1"/>
    <col min="14598" max="14598" width="16.140625" style="3" customWidth="1"/>
    <col min="14599" max="14851" width="9.140625" style="3"/>
    <col min="14852" max="14852" width="10.140625" style="3" customWidth="1"/>
    <col min="14853" max="14853" width="80.140625" style="3" customWidth="1"/>
    <col min="14854" max="14854" width="16.140625" style="3" customWidth="1"/>
    <col min="14855" max="15107" width="9.140625" style="3"/>
    <col min="15108" max="15108" width="10.140625" style="3" customWidth="1"/>
    <col min="15109" max="15109" width="80.140625" style="3" customWidth="1"/>
    <col min="15110" max="15110" width="16.140625" style="3" customWidth="1"/>
    <col min="15111" max="15363" width="9.140625" style="3"/>
    <col min="15364" max="15364" width="10.140625" style="3" customWidth="1"/>
    <col min="15365" max="15365" width="80.140625" style="3" customWidth="1"/>
    <col min="15366" max="15366" width="16.140625" style="3" customWidth="1"/>
    <col min="15367" max="15619" width="9.140625" style="3"/>
    <col min="15620" max="15620" width="10.140625" style="3" customWidth="1"/>
    <col min="15621" max="15621" width="80.140625" style="3" customWidth="1"/>
    <col min="15622" max="15622" width="16.140625" style="3" customWidth="1"/>
    <col min="15623" max="15875" width="9.140625" style="3"/>
    <col min="15876" max="15876" width="10.140625" style="3" customWidth="1"/>
    <col min="15877" max="15877" width="80.140625" style="3" customWidth="1"/>
    <col min="15878" max="15878" width="16.140625" style="3" customWidth="1"/>
    <col min="15879" max="16131" width="9.140625" style="3"/>
    <col min="16132" max="16132" width="10.140625" style="3" customWidth="1"/>
    <col min="16133" max="16133" width="80.140625" style="3" customWidth="1"/>
    <col min="16134" max="16134" width="16.140625" style="3" customWidth="1"/>
    <col min="16135" max="16384" width="9.140625" style="3"/>
  </cols>
  <sheetData>
    <row r="1" spans="1:7" x14ac:dyDescent="0.25">
      <c r="B1" s="52"/>
      <c r="C1" s="52"/>
      <c r="D1" s="6"/>
      <c r="E1" s="6"/>
      <c r="F1" s="6"/>
      <c r="G1" s="6"/>
    </row>
    <row r="2" spans="1:7" x14ac:dyDescent="0.25">
      <c r="B2" s="2"/>
      <c r="C2" s="2"/>
    </row>
    <row r="3" spans="1:7" x14ac:dyDescent="0.25">
      <c r="A3" s="4" t="s">
        <v>271</v>
      </c>
      <c r="B3" s="5"/>
      <c r="C3" s="5"/>
    </row>
    <row r="4" spans="1:7" ht="12.75" customHeight="1" x14ac:dyDescent="0.25">
      <c r="D4" s="6"/>
      <c r="E4" s="6"/>
      <c r="F4" s="6"/>
      <c r="G4" s="6" t="s">
        <v>264</v>
      </c>
    </row>
    <row r="5" spans="1:7" x14ac:dyDescent="0.25">
      <c r="A5" s="88" t="s">
        <v>0</v>
      </c>
      <c r="B5" s="88" t="s">
        <v>1</v>
      </c>
      <c r="C5" s="92" t="s">
        <v>265</v>
      </c>
      <c r="D5" s="93"/>
      <c r="E5" s="93"/>
      <c r="F5" s="94"/>
      <c r="G5" s="95" t="s">
        <v>266</v>
      </c>
    </row>
    <row r="6" spans="1:7" ht="21.75" customHeight="1" x14ac:dyDescent="0.25">
      <c r="A6" s="89"/>
      <c r="B6" s="89"/>
      <c r="C6" s="92" t="s">
        <v>267</v>
      </c>
      <c r="D6" s="93"/>
      <c r="E6" s="98" t="s">
        <v>270</v>
      </c>
      <c r="F6" s="100" t="s">
        <v>272</v>
      </c>
      <c r="G6" s="96"/>
    </row>
    <row r="7" spans="1:7" ht="24.75" customHeight="1" x14ac:dyDescent="0.25">
      <c r="A7" s="90"/>
      <c r="B7" s="91"/>
      <c r="C7" s="79" t="s">
        <v>268</v>
      </c>
      <c r="D7" s="79" t="s">
        <v>269</v>
      </c>
      <c r="E7" s="99"/>
      <c r="F7" s="101"/>
      <c r="G7" s="97"/>
    </row>
    <row r="8" spans="1:7" x14ac:dyDescent="0.25">
      <c r="A8" s="8" t="s">
        <v>2</v>
      </c>
      <c r="B8" s="9" t="s">
        <v>3</v>
      </c>
      <c r="C8" s="10">
        <f>SUM(C9:C9)</f>
        <v>17201000</v>
      </c>
      <c r="D8" s="10">
        <f>SUM(D9:D9)</f>
        <v>17609000</v>
      </c>
      <c r="E8" s="10">
        <f>SUM(E9:E9)</f>
        <v>19442285</v>
      </c>
      <c r="F8" s="62">
        <f>SUM(E8-D8)</f>
        <v>1833285</v>
      </c>
      <c r="G8" s="63">
        <f>SUM(G9:G9)</f>
        <v>20254000</v>
      </c>
    </row>
    <row r="9" spans="1:7" ht="31.5" x14ac:dyDescent="0.25">
      <c r="A9" s="16" t="s">
        <v>4</v>
      </c>
      <c r="B9" s="17" t="s">
        <v>273</v>
      </c>
      <c r="C9" s="15">
        <v>17201000</v>
      </c>
      <c r="D9" s="15">
        <v>17609000</v>
      </c>
      <c r="E9" s="15">
        <v>19442285</v>
      </c>
      <c r="F9" s="82">
        <f t="shared" ref="F9:F72" si="0">SUM(E9-D9)</f>
        <v>1833285</v>
      </c>
      <c r="G9" s="65">
        <v>20254000</v>
      </c>
    </row>
    <row r="10" spans="1:7" x14ac:dyDescent="0.25">
      <c r="A10" s="8" t="s">
        <v>5</v>
      </c>
      <c r="B10" s="11" t="s">
        <v>6</v>
      </c>
      <c r="C10" s="12">
        <f>SUM(C11:C13)</f>
        <v>505000</v>
      </c>
      <c r="D10" s="12">
        <f>SUM(D11:D13)</f>
        <v>505000</v>
      </c>
      <c r="E10" s="12">
        <f>SUM(E11:E13)</f>
        <v>553488</v>
      </c>
      <c r="F10" s="62">
        <f t="shared" si="0"/>
        <v>48488</v>
      </c>
      <c r="G10" s="64">
        <f>SUM(G11:G13)</f>
        <v>526000</v>
      </c>
    </row>
    <row r="11" spans="1:7" x14ac:dyDescent="0.25">
      <c r="A11" s="13" t="s">
        <v>7</v>
      </c>
      <c r="B11" s="14" t="s">
        <v>8</v>
      </c>
      <c r="C11" s="15">
        <v>300000</v>
      </c>
      <c r="D11" s="15">
        <v>300000</v>
      </c>
      <c r="E11" s="15">
        <v>285417</v>
      </c>
      <c r="F11" s="82">
        <f t="shared" si="0"/>
        <v>-14583</v>
      </c>
      <c r="G11" s="65">
        <v>290000</v>
      </c>
    </row>
    <row r="12" spans="1:7" x14ac:dyDescent="0.25">
      <c r="A12" s="16" t="s">
        <v>9</v>
      </c>
      <c r="B12" s="14" t="s">
        <v>10</v>
      </c>
      <c r="C12" s="15">
        <v>200000</v>
      </c>
      <c r="D12" s="15">
        <v>200000</v>
      </c>
      <c r="E12" s="15">
        <v>261098</v>
      </c>
      <c r="F12" s="82">
        <f t="shared" si="0"/>
        <v>61098</v>
      </c>
      <c r="G12" s="65">
        <v>230000</v>
      </c>
    </row>
    <row r="13" spans="1:7" x14ac:dyDescent="0.25">
      <c r="A13" s="16" t="s">
        <v>11</v>
      </c>
      <c r="B13" s="14" t="s">
        <v>12</v>
      </c>
      <c r="C13" s="15">
        <v>5000</v>
      </c>
      <c r="D13" s="15">
        <v>5000</v>
      </c>
      <c r="E13" s="15">
        <v>6973</v>
      </c>
      <c r="F13" s="82">
        <f t="shared" si="0"/>
        <v>1973</v>
      </c>
      <c r="G13" s="65">
        <v>6000</v>
      </c>
    </row>
    <row r="14" spans="1:7" x14ac:dyDescent="0.25">
      <c r="A14" s="8" t="s">
        <v>13</v>
      </c>
      <c r="B14" s="11" t="s">
        <v>14</v>
      </c>
      <c r="C14" s="12">
        <f>SUM(C15:C18)</f>
        <v>732000</v>
      </c>
      <c r="D14" s="12">
        <f>SUM(D15:D18)</f>
        <v>911000</v>
      </c>
      <c r="E14" s="12">
        <f>SUM(E15:E18)</f>
        <v>853723</v>
      </c>
      <c r="F14" s="62">
        <f t="shared" si="0"/>
        <v>-57277</v>
      </c>
      <c r="G14" s="64">
        <f>SUM(G15:G18)</f>
        <v>860000</v>
      </c>
    </row>
    <row r="15" spans="1:7" x14ac:dyDescent="0.25">
      <c r="A15" s="16" t="s">
        <v>15</v>
      </c>
      <c r="B15" s="17" t="s">
        <v>106</v>
      </c>
      <c r="C15" s="15">
        <v>60000</v>
      </c>
      <c r="D15" s="15">
        <v>89000</v>
      </c>
      <c r="E15" s="15">
        <v>79703</v>
      </c>
      <c r="F15" s="82">
        <f t="shared" si="0"/>
        <v>-9297</v>
      </c>
      <c r="G15" s="65">
        <v>100000</v>
      </c>
    </row>
    <row r="16" spans="1:7" x14ac:dyDescent="0.25">
      <c r="A16" s="16" t="s">
        <v>16</v>
      </c>
      <c r="B16" s="14" t="s">
        <v>17</v>
      </c>
      <c r="C16" s="15">
        <v>52000</v>
      </c>
      <c r="D16" s="15">
        <v>52000</v>
      </c>
      <c r="E16" s="15">
        <v>49329</v>
      </c>
      <c r="F16" s="82">
        <f t="shared" si="0"/>
        <v>-2671</v>
      </c>
      <c r="G16" s="65">
        <v>50000</v>
      </c>
    </row>
    <row r="17" spans="1:14" x14ac:dyDescent="0.25">
      <c r="A17" s="16" t="s">
        <v>18</v>
      </c>
      <c r="B17" s="14" t="s">
        <v>19</v>
      </c>
      <c r="C17" s="15">
        <v>20000</v>
      </c>
      <c r="D17" s="15">
        <v>20000</v>
      </c>
      <c r="E17" s="15">
        <v>12691</v>
      </c>
      <c r="F17" s="82">
        <f t="shared" si="0"/>
        <v>-7309</v>
      </c>
      <c r="G17" s="65">
        <v>10000</v>
      </c>
    </row>
    <row r="18" spans="1:14" ht="16.5" customHeight="1" x14ac:dyDescent="0.25">
      <c r="A18" s="16" t="s">
        <v>20</v>
      </c>
      <c r="B18" s="14" t="s">
        <v>127</v>
      </c>
      <c r="C18" s="15">
        <v>600000</v>
      </c>
      <c r="D18" s="15">
        <v>750000</v>
      </c>
      <c r="E18" s="15">
        <v>712000</v>
      </c>
      <c r="F18" s="82">
        <f t="shared" si="0"/>
        <v>-38000</v>
      </c>
      <c r="G18" s="65">
        <v>700000</v>
      </c>
      <c r="N18" s="3" t="s">
        <v>21</v>
      </c>
    </row>
    <row r="19" spans="1:14" ht="16.5" customHeight="1" x14ac:dyDescent="0.25">
      <c r="A19" s="18" t="s">
        <v>22</v>
      </c>
      <c r="B19" s="11" t="s">
        <v>23</v>
      </c>
      <c r="C19" s="12">
        <f>SUM(C20)</f>
        <v>13526582</v>
      </c>
      <c r="D19" s="12">
        <f>SUM(D20)</f>
        <v>16909279</v>
      </c>
      <c r="E19" s="12">
        <f>SUM(E20)</f>
        <v>16709551</v>
      </c>
      <c r="F19" s="62">
        <f t="shared" si="0"/>
        <v>-199728</v>
      </c>
      <c r="G19" s="64">
        <f>SUM(G20)</f>
        <v>13247162</v>
      </c>
    </row>
    <row r="20" spans="1:14" x14ac:dyDescent="0.25">
      <c r="A20" s="8" t="s">
        <v>24</v>
      </c>
      <c r="B20" s="17" t="s">
        <v>25</v>
      </c>
      <c r="C20" s="15">
        <f>SUM(C21+C44+C46+C45+C51)</f>
        <v>13526582</v>
      </c>
      <c r="D20" s="15">
        <f>SUM(D21+D44+D46+D45+D51)</f>
        <v>16909279</v>
      </c>
      <c r="E20" s="15">
        <f>SUM(E21+E44+E46+E45+E51)</f>
        <v>16709551</v>
      </c>
      <c r="F20" s="82">
        <f t="shared" si="0"/>
        <v>-199728</v>
      </c>
      <c r="G20" s="65">
        <f>SUM(G21+G44+G46+G45+G51)</f>
        <v>13247162</v>
      </c>
    </row>
    <row r="21" spans="1:14" ht="18" customHeight="1" x14ac:dyDescent="0.25">
      <c r="A21" s="8" t="s">
        <v>26</v>
      </c>
      <c r="B21" s="11" t="s">
        <v>27</v>
      </c>
      <c r="C21" s="12">
        <f>SUM(C22:C43)</f>
        <v>3138556</v>
      </c>
      <c r="D21" s="12">
        <f>SUM(D22:D43)</f>
        <v>3287756</v>
      </c>
      <c r="E21" s="12">
        <f>SUM(E22:E43)</f>
        <v>3195948</v>
      </c>
      <c r="F21" s="12">
        <f>SUM(F22:F43)</f>
        <v>-91808</v>
      </c>
      <c r="G21" s="64">
        <f>SUM(G22:G43)</f>
        <v>3310700</v>
      </c>
    </row>
    <row r="22" spans="1:14" x14ac:dyDescent="0.25">
      <c r="A22" s="19" t="s">
        <v>28</v>
      </c>
      <c r="B22" s="56" t="s">
        <v>236</v>
      </c>
      <c r="C22" s="21">
        <v>200</v>
      </c>
      <c r="D22" s="21">
        <v>200</v>
      </c>
      <c r="E22" s="21">
        <v>200</v>
      </c>
      <c r="F22" s="82">
        <f t="shared" si="0"/>
        <v>0</v>
      </c>
      <c r="G22" s="66">
        <v>100</v>
      </c>
    </row>
    <row r="23" spans="1:14" ht="15" customHeight="1" x14ac:dyDescent="0.25">
      <c r="A23" s="19" t="s">
        <v>61</v>
      </c>
      <c r="B23" s="56" t="s">
        <v>235</v>
      </c>
      <c r="C23" s="23">
        <v>12100</v>
      </c>
      <c r="D23" s="23">
        <v>12100</v>
      </c>
      <c r="E23" s="23">
        <v>12100</v>
      </c>
      <c r="F23" s="82">
        <f t="shared" si="0"/>
        <v>0</v>
      </c>
      <c r="G23" s="67">
        <v>12400</v>
      </c>
    </row>
    <row r="24" spans="1:14" x14ac:dyDescent="0.25">
      <c r="A24" s="19" t="s">
        <v>62</v>
      </c>
      <c r="B24" s="20" t="s">
        <v>234</v>
      </c>
      <c r="C24" s="23">
        <v>8400</v>
      </c>
      <c r="D24" s="23">
        <v>8400</v>
      </c>
      <c r="E24" s="23">
        <v>8400</v>
      </c>
      <c r="F24" s="82">
        <f t="shared" si="0"/>
        <v>0</v>
      </c>
      <c r="G24" s="67">
        <v>8000</v>
      </c>
      <c r="I24" s="36"/>
    </row>
    <row r="25" spans="1:14" x14ac:dyDescent="0.25">
      <c r="A25" s="19" t="s">
        <v>63</v>
      </c>
      <c r="B25" s="56" t="s">
        <v>29</v>
      </c>
      <c r="C25" s="21">
        <v>165400</v>
      </c>
      <c r="D25" s="21">
        <v>175900</v>
      </c>
      <c r="E25" s="21">
        <v>134499</v>
      </c>
      <c r="F25" s="82">
        <f t="shared" si="0"/>
        <v>-41401</v>
      </c>
      <c r="G25" s="66">
        <v>188100</v>
      </c>
    </row>
    <row r="26" spans="1:14" x14ac:dyDescent="0.25">
      <c r="A26" s="19" t="s">
        <v>64</v>
      </c>
      <c r="B26" s="56" t="s">
        <v>30</v>
      </c>
      <c r="C26" s="21">
        <v>458500</v>
      </c>
      <c r="D26" s="21">
        <v>506400</v>
      </c>
      <c r="E26" s="21">
        <v>462788</v>
      </c>
      <c r="F26" s="82">
        <f t="shared" si="0"/>
        <v>-43612</v>
      </c>
      <c r="G26" s="66">
        <v>556100</v>
      </c>
    </row>
    <row r="27" spans="1:14" x14ac:dyDescent="0.25">
      <c r="A27" s="19" t="s">
        <v>65</v>
      </c>
      <c r="B27" s="56" t="s">
        <v>233</v>
      </c>
      <c r="C27" s="21">
        <v>933200</v>
      </c>
      <c r="D27" s="21">
        <v>1001300</v>
      </c>
      <c r="E27" s="21">
        <v>997424</v>
      </c>
      <c r="F27" s="82">
        <f t="shared" si="0"/>
        <v>-3876</v>
      </c>
      <c r="G27" s="66">
        <v>879900</v>
      </c>
    </row>
    <row r="28" spans="1:14" ht="15.75" customHeight="1" x14ac:dyDescent="0.25">
      <c r="A28" s="19" t="s">
        <v>66</v>
      </c>
      <c r="B28" s="56" t="s">
        <v>60</v>
      </c>
      <c r="C28" s="23">
        <v>1800</v>
      </c>
      <c r="D28" s="23">
        <v>500</v>
      </c>
      <c r="E28" s="23">
        <v>0</v>
      </c>
      <c r="F28" s="82">
        <f t="shared" si="0"/>
        <v>-500</v>
      </c>
      <c r="G28" s="67">
        <v>1700</v>
      </c>
    </row>
    <row r="29" spans="1:14" x14ac:dyDescent="0.25">
      <c r="A29" s="19" t="s">
        <v>67</v>
      </c>
      <c r="B29" s="57" t="s">
        <v>253</v>
      </c>
      <c r="C29" s="23">
        <v>15400</v>
      </c>
      <c r="D29" s="23">
        <v>16500</v>
      </c>
      <c r="E29" s="23">
        <v>15234</v>
      </c>
      <c r="F29" s="82">
        <f t="shared" si="0"/>
        <v>-1266</v>
      </c>
      <c r="G29" s="67">
        <v>16100</v>
      </c>
    </row>
    <row r="30" spans="1:14" x14ac:dyDescent="0.25">
      <c r="A30" s="19" t="s">
        <v>68</v>
      </c>
      <c r="B30" s="56" t="s">
        <v>69</v>
      </c>
      <c r="C30" s="21">
        <v>53600</v>
      </c>
      <c r="D30" s="21">
        <v>58700</v>
      </c>
      <c r="E30" s="21">
        <v>58681</v>
      </c>
      <c r="F30" s="82">
        <f t="shared" si="0"/>
        <v>-19</v>
      </c>
      <c r="G30" s="66">
        <v>78400</v>
      </c>
    </row>
    <row r="31" spans="1:14" x14ac:dyDescent="0.25">
      <c r="A31" s="19" t="s">
        <v>70</v>
      </c>
      <c r="B31" s="56" t="s">
        <v>237</v>
      </c>
      <c r="C31" s="23">
        <v>23900</v>
      </c>
      <c r="D31" s="23">
        <v>23900</v>
      </c>
      <c r="E31" s="23">
        <v>23900</v>
      </c>
      <c r="F31" s="82">
        <f t="shared" si="0"/>
        <v>0</v>
      </c>
      <c r="G31" s="67">
        <v>23800</v>
      </c>
    </row>
    <row r="32" spans="1:14" x14ac:dyDescent="0.25">
      <c r="A32" s="19" t="s">
        <v>71</v>
      </c>
      <c r="B32" s="56" t="s">
        <v>238</v>
      </c>
      <c r="C32" s="23">
        <v>3700</v>
      </c>
      <c r="D32" s="23">
        <v>3700</v>
      </c>
      <c r="E32" s="23">
        <v>3700</v>
      </c>
      <c r="F32" s="82">
        <f t="shared" si="0"/>
        <v>0</v>
      </c>
      <c r="G32" s="67">
        <v>4600</v>
      </c>
    </row>
    <row r="33" spans="1:11" x14ac:dyDescent="0.25">
      <c r="A33" s="19" t="s">
        <v>72</v>
      </c>
      <c r="B33" s="56" t="s">
        <v>107</v>
      </c>
      <c r="C33" s="21">
        <v>400</v>
      </c>
      <c r="D33" s="21">
        <v>400</v>
      </c>
      <c r="E33" s="21">
        <v>400</v>
      </c>
      <c r="F33" s="82">
        <f t="shared" si="0"/>
        <v>0</v>
      </c>
      <c r="G33" s="66">
        <v>400</v>
      </c>
    </row>
    <row r="34" spans="1:11" ht="31.5" x14ac:dyDescent="0.25">
      <c r="A34" s="19" t="s">
        <v>73</v>
      </c>
      <c r="B34" s="56" t="s">
        <v>239</v>
      </c>
      <c r="C34" s="23">
        <v>3300</v>
      </c>
      <c r="D34" s="23">
        <v>3300</v>
      </c>
      <c r="E34" s="23">
        <v>3222</v>
      </c>
      <c r="F34" s="84">
        <f t="shared" si="0"/>
        <v>-78</v>
      </c>
      <c r="G34" s="67">
        <v>2400</v>
      </c>
    </row>
    <row r="35" spans="1:11" x14ac:dyDescent="0.25">
      <c r="A35" s="19" t="s">
        <v>74</v>
      </c>
      <c r="B35" s="22" t="s">
        <v>232</v>
      </c>
      <c r="C35" s="21">
        <v>18900</v>
      </c>
      <c r="D35" s="21">
        <v>18900</v>
      </c>
      <c r="E35" s="21">
        <v>18900</v>
      </c>
      <c r="F35" s="82">
        <f t="shared" si="0"/>
        <v>0</v>
      </c>
      <c r="G35" s="66">
        <v>23500</v>
      </c>
    </row>
    <row r="36" spans="1:11" x14ac:dyDescent="0.25">
      <c r="A36" s="19" t="s">
        <v>75</v>
      </c>
      <c r="B36" s="17" t="s">
        <v>240</v>
      </c>
      <c r="C36" s="23">
        <v>672400</v>
      </c>
      <c r="D36" s="23">
        <v>690200</v>
      </c>
      <c r="E36" s="23">
        <v>690200</v>
      </c>
      <c r="F36" s="82">
        <f t="shared" si="0"/>
        <v>0</v>
      </c>
      <c r="G36" s="67">
        <v>705600</v>
      </c>
    </row>
    <row r="37" spans="1:11" x14ac:dyDescent="0.25">
      <c r="A37" s="19" t="s">
        <v>76</v>
      </c>
      <c r="B37" s="57" t="s">
        <v>31</v>
      </c>
      <c r="C37" s="23">
        <v>200</v>
      </c>
      <c r="D37" s="23">
        <v>200</v>
      </c>
      <c r="E37" s="23">
        <v>200</v>
      </c>
      <c r="F37" s="82">
        <f t="shared" si="0"/>
        <v>0</v>
      </c>
      <c r="G37" s="67">
        <v>100</v>
      </c>
    </row>
    <row r="38" spans="1:11" ht="47.25" customHeight="1" x14ac:dyDescent="0.25">
      <c r="A38" s="19" t="s">
        <v>77</v>
      </c>
      <c r="B38" s="57" t="s">
        <v>154</v>
      </c>
      <c r="C38" s="23">
        <v>234500</v>
      </c>
      <c r="D38" s="23">
        <v>234500</v>
      </c>
      <c r="E38" s="23">
        <v>234500</v>
      </c>
      <c r="F38" s="82">
        <f t="shared" si="0"/>
        <v>0</v>
      </c>
      <c r="G38" s="67">
        <v>213000</v>
      </c>
    </row>
    <row r="39" spans="1:11" ht="47.25" x14ac:dyDescent="0.25">
      <c r="A39" s="19" t="s">
        <v>78</v>
      </c>
      <c r="B39" s="57" t="s">
        <v>210</v>
      </c>
      <c r="C39" s="23">
        <v>43500</v>
      </c>
      <c r="D39" s="23">
        <v>43500</v>
      </c>
      <c r="E39" s="23">
        <v>43500</v>
      </c>
      <c r="F39" s="82">
        <f t="shared" si="0"/>
        <v>0</v>
      </c>
      <c r="G39" s="67">
        <v>41700</v>
      </c>
    </row>
    <row r="40" spans="1:11" x14ac:dyDescent="0.25">
      <c r="A40" s="19" t="s">
        <v>79</v>
      </c>
      <c r="B40" s="58" t="s">
        <v>243</v>
      </c>
      <c r="C40" s="23">
        <v>261000</v>
      </c>
      <c r="D40" s="23">
        <v>261000</v>
      </c>
      <c r="E40" s="23">
        <v>259944</v>
      </c>
      <c r="F40" s="82">
        <f t="shared" si="0"/>
        <v>-1056</v>
      </c>
      <c r="G40" s="67">
        <v>336700</v>
      </c>
    </row>
    <row r="41" spans="1:11" ht="31.5" x14ac:dyDescent="0.25">
      <c r="A41" s="19" t="s">
        <v>80</v>
      </c>
      <c r="B41" s="58" t="s">
        <v>231</v>
      </c>
      <c r="C41" s="21">
        <v>202000</v>
      </c>
      <c r="D41" s="21">
        <v>202000</v>
      </c>
      <c r="E41" s="21">
        <v>202000</v>
      </c>
      <c r="F41" s="82">
        <f t="shared" si="0"/>
        <v>0</v>
      </c>
      <c r="G41" s="66">
        <v>203000</v>
      </c>
    </row>
    <row r="42" spans="1:11" ht="31.5" x14ac:dyDescent="0.25">
      <c r="A42" s="19" t="s">
        <v>81</v>
      </c>
      <c r="B42" s="58" t="s">
        <v>230</v>
      </c>
      <c r="C42" s="21">
        <v>11356</v>
      </c>
      <c r="D42" s="21">
        <v>11356</v>
      </c>
      <c r="E42" s="21">
        <v>11356</v>
      </c>
      <c r="F42" s="82">
        <f t="shared" si="0"/>
        <v>0</v>
      </c>
      <c r="G42" s="66">
        <v>0</v>
      </c>
    </row>
    <row r="43" spans="1:11" x14ac:dyDescent="0.25">
      <c r="A43" s="19" t="s">
        <v>82</v>
      </c>
      <c r="B43" s="56" t="s">
        <v>32</v>
      </c>
      <c r="C43" s="21">
        <v>14800</v>
      </c>
      <c r="D43" s="21">
        <v>14800</v>
      </c>
      <c r="E43" s="21">
        <v>14800</v>
      </c>
      <c r="F43" s="82">
        <f t="shared" si="0"/>
        <v>0</v>
      </c>
      <c r="G43" s="66">
        <v>15100</v>
      </c>
    </row>
    <row r="44" spans="1:11" ht="18.75" customHeight="1" x14ac:dyDescent="0.25">
      <c r="A44" s="8" t="s">
        <v>33</v>
      </c>
      <c r="B44" s="11" t="s">
        <v>108</v>
      </c>
      <c r="C44" s="12">
        <v>7651600</v>
      </c>
      <c r="D44" s="12">
        <v>7625000</v>
      </c>
      <c r="E44" s="12">
        <v>7625000</v>
      </c>
      <c r="F44" s="62">
        <f t="shared" si="0"/>
        <v>0</v>
      </c>
      <c r="G44" s="64">
        <v>8539200</v>
      </c>
    </row>
    <row r="45" spans="1:11" ht="51" customHeight="1" x14ac:dyDescent="0.25">
      <c r="A45" s="25" t="s">
        <v>34</v>
      </c>
      <c r="B45" s="26" t="s">
        <v>35</v>
      </c>
      <c r="C45" s="27">
        <v>35600</v>
      </c>
      <c r="D45" s="27">
        <v>35600</v>
      </c>
      <c r="E45" s="27">
        <v>35600</v>
      </c>
      <c r="F45" s="62">
        <f t="shared" si="0"/>
        <v>0</v>
      </c>
      <c r="G45" s="68">
        <v>45600</v>
      </c>
    </row>
    <row r="46" spans="1:11" ht="21" customHeight="1" x14ac:dyDescent="0.25">
      <c r="A46" s="25" t="s">
        <v>36</v>
      </c>
      <c r="B46" s="11" t="s">
        <v>83</v>
      </c>
      <c r="C46" s="27">
        <f>SUM(C47:C50)</f>
        <v>1850000</v>
      </c>
      <c r="D46" s="27">
        <f>SUM(D47:D50)</f>
        <v>4030600</v>
      </c>
      <c r="E46" s="27">
        <f>SUM(E47:E50)</f>
        <v>4021335</v>
      </c>
      <c r="F46" s="62">
        <f t="shared" si="0"/>
        <v>-9265</v>
      </c>
      <c r="G46" s="68">
        <f>SUM(G47:G50)</f>
        <v>950000</v>
      </c>
      <c r="K46" s="3" t="s">
        <v>37</v>
      </c>
    </row>
    <row r="47" spans="1:11" ht="31.5" hidden="1" customHeight="1" x14ac:dyDescent="0.25">
      <c r="A47" s="7" t="s">
        <v>84</v>
      </c>
      <c r="B47" s="29" t="s">
        <v>150</v>
      </c>
      <c r="C47" s="30"/>
      <c r="D47" s="30"/>
      <c r="E47" s="30"/>
      <c r="F47" s="62">
        <f t="shared" si="0"/>
        <v>0</v>
      </c>
      <c r="G47" s="69"/>
    </row>
    <row r="48" spans="1:11" ht="33" customHeight="1" x14ac:dyDescent="0.25">
      <c r="A48" s="7" t="s">
        <v>151</v>
      </c>
      <c r="B48" s="29" t="s">
        <v>229</v>
      </c>
      <c r="C48" s="30">
        <v>0</v>
      </c>
      <c r="D48" s="30">
        <v>2180600</v>
      </c>
      <c r="E48" s="30">
        <v>2171336</v>
      </c>
      <c r="F48" s="84">
        <f t="shared" si="0"/>
        <v>-9264</v>
      </c>
      <c r="G48" s="69"/>
    </row>
    <row r="49" spans="1:8" ht="20.25" customHeight="1" x14ac:dyDescent="0.25">
      <c r="A49" s="7" t="s">
        <v>84</v>
      </c>
      <c r="B49" s="29" t="s">
        <v>228</v>
      </c>
      <c r="C49" s="30">
        <v>1850000</v>
      </c>
      <c r="D49" s="30">
        <v>1850000</v>
      </c>
      <c r="E49" s="30">
        <v>1849999</v>
      </c>
      <c r="F49" s="82">
        <f t="shared" si="0"/>
        <v>-1</v>
      </c>
      <c r="G49" s="69">
        <v>950000</v>
      </c>
    </row>
    <row r="50" spans="1:8" ht="35.25" hidden="1" customHeight="1" x14ac:dyDescent="0.25">
      <c r="A50" s="16"/>
      <c r="B50" s="31"/>
      <c r="C50" s="32"/>
      <c r="D50" s="32"/>
      <c r="E50" s="32"/>
      <c r="F50" s="62">
        <f t="shared" si="0"/>
        <v>0</v>
      </c>
      <c r="G50" s="70"/>
    </row>
    <row r="51" spans="1:8" ht="18" customHeight="1" x14ac:dyDescent="0.25">
      <c r="A51" s="8" t="s">
        <v>170</v>
      </c>
      <c r="B51" s="33" t="s">
        <v>38</v>
      </c>
      <c r="C51" s="34">
        <f>SUM(C52:C90)</f>
        <v>850826</v>
      </c>
      <c r="D51" s="34">
        <f>SUM(D52:D90)</f>
        <v>1930323</v>
      </c>
      <c r="E51" s="34">
        <f>SUM(E52:E90)</f>
        <v>1831668</v>
      </c>
      <c r="F51" s="62">
        <f t="shared" si="0"/>
        <v>-98655</v>
      </c>
      <c r="G51" s="71">
        <f>SUM(G52:G90)</f>
        <v>401662</v>
      </c>
    </row>
    <row r="52" spans="1:8" ht="32.25" customHeight="1" x14ac:dyDescent="0.25">
      <c r="A52" s="16" t="s">
        <v>171</v>
      </c>
      <c r="B52" s="31" t="s">
        <v>227</v>
      </c>
      <c r="C52" s="32">
        <v>24969</v>
      </c>
      <c r="D52" s="32">
        <v>24969</v>
      </c>
      <c r="E52" s="32">
        <v>24552</v>
      </c>
      <c r="F52" s="84">
        <f t="shared" si="0"/>
        <v>-417</v>
      </c>
      <c r="G52" s="70">
        <v>25904</v>
      </c>
    </row>
    <row r="53" spans="1:8" ht="33.75" customHeight="1" x14ac:dyDescent="0.25">
      <c r="A53" s="16" t="s">
        <v>172</v>
      </c>
      <c r="B53" s="31" t="s">
        <v>226</v>
      </c>
      <c r="C53" s="32">
        <v>109000</v>
      </c>
      <c r="D53" s="32">
        <v>109000</v>
      </c>
      <c r="E53" s="32">
        <v>109000</v>
      </c>
      <c r="F53" s="83">
        <f t="shared" si="0"/>
        <v>0</v>
      </c>
      <c r="G53" s="70"/>
    </row>
    <row r="54" spans="1:8" ht="33" customHeight="1" x14ac:dyDescent="0.25">
      <c r="A54" s="16" t="s">
        <v>173</v>
      </c>
      <c r="B54" s="31" t="s">
        <v>225</v>
      </c>
      <c r="C54" s="32">
        <v>50038</v>
      </c>
      <c r="D54" s="32">
        <v>85064</v>
      </c>
      <c r="E54" s="32">
        <v>85064</v>
      </c>
      <c r="F54" s="83">
        <f t="shared" si="0"/>
        <v>0</v>
      </c>
      <c r="G54" s="70"/>
    </row>
    <row r="55" spans="1:8" ht="18.75" customHeight="1" x14ac:dyDescent="0.25">
      <c r="A55" s="16" t="s">
        <v>174</v>
      </c>
      <c r="B55" s="31" t="s">
        <v>224</v>
      </c>
      <c r="C55" s="32">
        <v>31300</v>
      </c>
      <c r="D55" s="32">
        <v>31800</v>
      </c>
      <c r="E55" s="32">
        <v>31800</v>
      </c>
      <c r="F55" s="83">
        <f t="shared" si="0"/>
        <v>0</v>
      </c>
      <c r="G55" s="70">
        <v>32300</v>
      </c>
    </row>
    <row r="56" spans="1:8" ht="19.5" hidden="1" customHeight="1" x14ac:dyDescent="0.25">
      <c r="A56" s="16" t="s">
        <v>175</v>
      </c>
      <c r="B56" s="31" t="s">
        <v>129</v>
      </c>
      <c r="C56" s="32">
        <v>0</v>
      </c>
      <c r="D56" s="32">
        <v>0</v>
      </c>
      <c r="E56" s="32">
        <v>0</v>
      </c>
      <c r="F56" s="83">
        <f t="shared" si="0"/>
        <v>0</v>
      </c>
      <c r="G56" s="70"/>
    </row>
    <row r="57" spans="1:8" ht="19.5" customHeight="1" x14ac:dyDescent="0.25">
      <c r="A57" s="16" t="s">
        <v>175</v>
      </c>
      <c r="B57" s="31" t="s">
        <v>223</v>
      </c>
      <c r="C57" s="32">
        <v>126600</v>
      </c>
      <c r="D57" s="32">
        <v>126600</v>
      </c>
      <c r="E57" s="32">
        <v>126600</v>
      </c>
      <c r="F57" s="83">
        <f t="shared" si="0"/>
        <v>0</v>
      </c>
      <c r="G57" s="70">
        <v>121000</v>
      </c>
    </row>
    <row r="58" spans="1:8" ht="19.5" customHeight="1" x14ac:dyDescent="0.25">
      <c r="A58" s="16" t="s">
        <v>176</v>
      </c>
      <c r="B58" s="31" t="s">
        <v>222</v>
      </c>
      <c r="C58" s="32">
        <v>26568</v>
      </c>
      <c r="D58" s="32">
        <v>26568</v>
      </c>
      <c r="E58" s="32">
        <v>26568</v>
      </c>
      <c r="F58" s="83">
        <f t="shared" si="0"/>
        <v>0</v>
      </c>
      <c r="G58" s="70">
        <v>25688</v>
      </c>
    </row>
    <row r="59" spans="1:8" ht="32.25" customHeight="1" x14ac:dyDescent="0.25">
      <c r="A59" s="16" t="s">
        <v>177</v>
      </c>
      <c r="B59" s="31" t="s">
        <v>184</v>
      </c>
      <c r="C59" s="21">
        <v>142100</v>
      </c>
      <c r="D59" s="21">
        <v>142100</v>
      </c>
      <c r="E59" s="21">
        <v>142100</v>
      </c>
      <c r="F59" s="83">
        <f t="shared" si="0"/>
        <v>0</v>
      </c>
      <c r="G59" s="66"/>
    </row>
    <row r="60" spans="1:8" ht="30.75" customHeight="1" x14ac:dyDescent="0.25">
      <c r="A60" s="16" t="s">
        <v>178</v>
      </c>
      <c r="B60" s="59" t="s">
        <v>274</v>
      </c>
      <c r="C60" s="21">
        <v>3221</v>
      </c>
      <c r="D60" s="21">
        <v>24157</v>
      </c>
      <c r="E60" s="21">
        <v>24157</v>
      </c>
      <c r="F60" s="83">
        <f t="shared" si="0"/>
        <v>0</v>
      </c>
      <c r="G60" s="66">
        <v>45955</v>
      </c>
      <c r="H60" s="81"/>
    </row>
    <row r="61" spans="1:8" ht="16.5" customHeight="1" x14ac:dyDescent="0.25">
      <c r="A61" s="16" t="s">
        <v>179</v>
      </c>
      <c r="B61" s="31" t="s">
        <v>221</v>
      </c>
      <c r="C61" s="21">
        <v>102686</v>
      </c>
      <c r="D61" s="21">
        <v>74636</v>
      </c>
      <c r="E61" s="21">
        <v>70785</v>
      </c>
      <c r="F61" s="83">
        <f t="shared" si="0"/>
        <v>-3851</v>
      </c>
      <c r="G61" s="66">
        <v>90420</v>
      </c>
    </row>
    <row r="62" spans="1:8" ht="16.5" customHeight="1" x14ac:dyDescent="0.25">
      <c r="A62" s="16" t="s">
        <v>180</v>
      </c>
      <c r="B62" s="50" t="s">
        <v>220</v>
      </c>
      <c r="C62" s="21">
        <v>49543</v>
      </c>
      <c r="D62" s="21">
        <v>66385</v>
      </c>
      <c r="E62" s="21">
        <v>64491</v>
      </c>
      <c r="F62" s="83">
        <f t="shared" si="0"/>
        <v>-1894</v>
      </c>
      <c r="G62" s="66"/>
    </row>
    <row r="63" spans="1:8" ht="36.75" customHeight="1" x14ac:dyDescent="0.25">
      <c r="A63" s="16" t="s">
        <v>181</v>
      </c>
      <c r="B63" s="50" t="s">
        <v>219</v>
      </c>
      <c r="C63" s="21">
        <v>69460</v>
      </c>
      <c r="D63" s="21">
        <v>69460</v>
      </c>
      <c r="E63" s="21">
        <v>69460</v>
      </c>
      <c r="F63" s="83">
        <f t="shared" si="0"/>
        <v>0</v>
      </c>
      <c r="G63" s="66"/>
    </row>
    <row r="64" spans="1:8" ht="36.75" customHeight="1" x14ac:dyDescent="0.25">
      <c r="A64" s="16" t="s">
        <v>182</v>
      </c>
      <c r="B64" s="31" t="s">
        <v>186</v>
      </c>
      <c r="C64" s="21">
        <v>75800</v>
      </c>
      <c r="D64" s="21">
        <v>75800</v>
      </c>
      <c r="E64" s="21">
        <v>75800</v>
      </c>
      <c r="F64" s="83">
        <f t="shared" si="0"/>
        <v>0</v>
      </c>
      <c r="G64" s="66"/>
    </row>
    <row r="65" spans="1:7" ht="36.75" customHeight="1" x14ac:dyDescent="0.25">
      <c r="A65" s="16" t="s">
        <v>183</v>
      </c>
      <c r="B65" s="31" t="s">
        <v>242</v>
      </c>
      <c r="C65" s="21">
        <v>39541</v>
      </c>
      <c r="D65" s="21">
        <v>39541</v>
      </c>
      <c r="E65" s="21">
        <v>39541</v>
      </c>
      <c r="F65" s="83">
        <f t="shared" si="0"/>
        <v>0</v>
      </c>
      <c r="G65" s="66"/>
    </row>
    <row r="66" spans="1:7" ht="36.75" customHeight="1" x14ac:dyDescent="0.25">
      <c r="A66" s="16" t="s">
        <v>187</v>
      </c>
      <c r="B66" s="31" t="s">
        <v>241</v>
      </c>
      <c r="C66" s="21">
        <v>0</v>
      </c>
      <c r="D66" s="21">
        <v>8000</v>
      </c>
      <c r="E66" s="21">
        <v>8000</v>
      </c>
      <c r="F66" s="83">
        <f t="shared" si="0"/>
        <v>0</v>
      </c>
      <c r="G66" s="66"/>
    </row>
    <row r="67" spans="1:7" ht="35.25" customHeight="1" x14ac:dyDescent="0.25">
      <c r="A67" s="16" t="s">
        <v>188</v>
      </c>
      <c r="B67" s="31" t="s">
        <v>189</v>
      </c>
      <c r="C67" s="21">
        <v>0</v>
      </c>
      <c r="D67" s="21">
        <v>1430</v>
      </c>
      <c r="E67" s="21">
        <v>1430</v>
      </c>
      <c r="F67" s="83">
        <f t="shared" si="0"/>
        <v>0</v>
      </c>
      <c r="G67" s="66"/>
    </row>
    <row r="68" spans="1:7" ht="18" customHeight="1" x14ac:dyDescent="0.25">
      <c r="A68" s="16" t="s">
        <v>190</v>
      </c>
      <c r="B68" s="31" t="s">
        <v>191</v>
      </c>
      <c r="C68" s="21">
        <v>0</v>
      </c>
      <c r="D68" s="21">
        <v>40771</v>
      </c>
      <c r="E68" s="21">
        <v>12231</v>
      </c>
      <c r="F68" s="83">
        <f t="shared" si="0"/>
        <v>-28540</v>
      </c>
      <c r="G68" s="66"/>
    </row>
    <row r="69" spans="1:7" ht="16.5" customHeight="1" x14ac:dyDescent="0.25">
      <c r="A69" s="16" t="s">
        <v>192</v>
      </c>
      <c r="B69" s="31" t="s">
        <v>193</v>
      </c>
      <c r="C69" s="21">
        <v>0</v>
      </c>
      <c r="D69" s="21">
        <v>2126</v>
      </c>
      <c r="E69" s="21">
        <v>0</v>
      </c>
      <c r="F69" s="83">
        <f t="shared" si="0"/>
        <v>-2126</v>
      </c>
      <c r="G69" s="66"/>
    </row>
    <row r="70" spans="1:7" ht="18.75" customHeight="1" x14ac:dyDescent="0.25">
      <c r="A70" s="16" t="s">
        <v>194</v>
      </c>
      <c r="B70" s="31" t="s">
        <v>195</v>
      </c>
      <c r="C70" s="21">
        <v>0</v>
      </c>
      <c r="D70" s="21">
        <v>25298</v>
      </c>
      <c r="E70" s="21">
        <v>0</v>
      </c>
      <c r="F70" s="83">
        <f t="shared" si="0"/>
        <v>-25298</v>
      </c>
      <c r="G70" s="66"/>
    </row>
    <row r="71" spans="1:7" ht="35.25" customHeight="1" x14ac:dyDescent="0.25">
      <c r="A71" s="16" t="s">
        <v>196</v>
      </c>
      <c r="B71" s="31" t="s">
        <v>211</v>
      </c>
      <c r="C71" s="21">
        <v>0</v>
      </c>
      <c r="D71" s="21">
        <v>6316</v>
      </c>
      <c r="E71" s="21">
        <v>1895</v>
      </c>
      <c r="F71" s="83">
        <f t="shared" si="0"/>
        <v>-4421</v>
      </c>
      <c r="G71" s="66"/>
    </row>
    <row r="72" spans="1:7" ht="20.25" customHeight="1" x14ac:dyDescent="0.25">
      <c r="A72" s="16" t="s">
        <v>197</v>
      </c>
      <c r="B72" s="31" t="s">
        <v>198</v>
      </c>
      <c r="C72" s="21">
        <v>0</v>
      </c>
      <c r="D72" s="21">
        <v>24727</v>
      </c>
      <c r="E72" s="21">
        <v>7418</v>
      </c>
      <c r="F72" s="83">
        <f t="shared" si="0"/>
        <v>-17309</v>
      </c>
      <c r="G72" s="66"/>
    </row>
    <row r="73" spans="1:7" ht="53.25" customHeight="1" x14ac:dyDescent="0.25">
      <c r="A73" s="16" t="s">
        <v>199</v>
      </c>
      <c r="B73" s="31" t="s">
        <v>207</v>
      </c>
      <c r="C73" s="21">
        <v>0</v>
      </c>
      <c r="D73" s="21">
        <v>234400</v>
      </c>
      <c r="E73" s="21">
        <v>234400</v>
      </c>
      <c r="F73" s="83">
        <f t="shared" ref="F73:F135" si="1">SUM(E73-D73)</f>
        <v>0</v>
      </c>
      <c r="G73" s="66"/>
    </row>
    <row r="74" spans="1:7" ht="50.25" customHeight="1" x14ac:dyDescent="0.25">
      <c r="A74" s="16" t="s">
        <v>200</v>
      </c>
      <c r="B74" s="31" t="s">
        <v>209</v>
      </c>
      <c r="C74" s="21">
        <v>0</v>
      </c>
      <c r="D74" s="21">
        <v>37220</v>
      </c>
      <c r="E74" s="21">
        <v>37221</v>
      </c>
      <c r="F74" s="83">
        <f t="shared" si="1"/>
        <v>1</v>
      </c>
      <c r="G74" s="66">
        <v>5481</v>
      </c>
    </row>
    <row r="75" spans="1:7" ht="35.25" customHeight="1" x14ac:dyDescent="0.25">
      <c r="A75" s="16" t="s">
        <v>201</v>
      </c>
      <c r="B75" s="31" t="s">
        <v>213</v>
      </c>
      <c r="C75" s="21">
        <v>0</v>
      </c>
      <c r="D75" s="21">
        <v>128976</v>
      </c>
      <c r="E75" s="21">
        <v>128976</v>
      </c>
      <c r="F75" s="83">
        <f t="shared" si="1"/>
        <v>0</v>
      </c>
      <c r="G75" s="66"/>
    </row>
    <row r="76" spans="1:7" ht="69" customHeight="1" x14ac:dyDescent="0.25">
      <c r="A76" s="16" t="s">
        <v>202</v>
      </c>
      <c r="B76" s="31" t="s">
        <v>218</v>
      </c>
      <c r="C76" s="21">
        <v>0</v>
      </c>
      <c r="D76" s="21">
        <v>19073</v>
      </c>
      <c r="E76" s="21">
        <v>19073</v>
      </c>
      <c r="F76" s="83">
        <f t="shared" si="1"/>
        <v>0</v>
      </c>
      <c r="G76" s="66"/>
    </row>
    <row r="77" spans="1:7" ht="62.25" customHeight="1" x14ac:dyDescent="0.25">
      <c r="A77" s="16" t="s">
        <v>203</v>
      </c>
      <c r="B77" s="31" t="s">
        <v>212</v>
      </c>
      <c r="C77" s="21">
        <v>0</v>
      </c>
      <c r="D77" s="21">
        <v>16521</v>
      </c>
      <c r="E77" s="21">
        <v>3621</v>
      </c>
      <c r="F77" s="84">
        <f t="shared" si="1"/>
        <v>-12900</v>
      </c>
      <c r="G77" s="66"/>
    </row>
    <row r="78" spans="1:7" ht="34.5" customHeight="1" x14ac:dyDescent="0.25">
      <c r="A78" s="16" t="s">
        <v>204</v>
      </c>
      <c r="B78" s="31" t="s">
        <v>215</v>
      </c>
      <c r="C78" s="21">
        <v>0</v>
      </c>
      <c r="D78" s="21">
        <v>15552</v>
      </c>
      <c r="E78" s="21">
        <v>15552</v>
      </c>
      <c r="F78" s="83">
        <f t="shared" si="1"/>
        <v>0</v>
      </c>
      <c r="G78" s="66"/>
    </row>
    <row r="79" spans="1:7" ht="51" customHeight="1" x14ac:dyDescent="0.25">
      <c r="A79" s="16" t="s">
        <v>205</v>
      </c>
      <c r="B79" s="31" t="s">
        <v>214</v>
      </c>
      <c r="C79" s="21">
        <v>0</v>
      </c>
      <c r="D79" s="21">
        <v>19000</v>
      </c>
      <c r="E79" s="21">
        <v>19000</v>
      </c>
      <c r="F79" s="83">
        <f t="shared" si="1"/>
        <v>0</v>
      </c>
      <c r="G79" s="66"/>
    </row>
    <row r="80" spans="1:7" ht="51" customHeight="1" x14ac:dyDescent="0.25">
      <c r="A80" s="16" t="s">
        <v>206</v>
      </c>
      <c r="B80" s="31" t="s">
        <v>216</v>
      </c>
      <c r="C80" s="21">
        <v>0</v>
      </c>
      <c r="D80" s="21">
        <v>32211</v>
      </c>
      <c r="E80" s="21">
        <v>32211</v>
      </c>
      <c r="F80" s="83">
        <f t="shared" si="1"/>
        <v>0</v>
      </c>
      <c r="G80" s="66"/>
    </row>
    <row r="81" spans="1:27" ht="36" customHeight="1" x14ac:dyDescent="0.25">
      <c r="A81" s="16" t="s">
        <v>208</v>
      </c>
      <c r="B81" s="31" t="s">
        <v>217</v>
      </c>
      <c r="C81" s="21">
        <v>0</v>
      </c>
      <c r="D81" s="21">
        <v>226222</v>
      </c>
      <c r="E81" s="21">
        <v>226222</v>
      </c>
      <c r="F81" s="83">
        <f t="shared" si="1"/>
        <v>0</v>
      </c>
      <c r="G81" s="66"/>
    </row>
    <row r="82" spans="1:27" ht="51" customHeight="1" x14ac:dyDescent="0.25">
      <c r="A82" s="16" t="s">
        <v>245</v>
      </c>
      <c r="B82" s="50" t="s">
        <v>246</v>
      </c>
      <c r="C82" s="21">
        <v>0</v>
      </c>
      <c r="D82" s="21">
        <v>15300</v>
      </c>
      <c r="E82" s="21">
        <v>15300</v>
      </c>
      <c r="F82" s="83">
        <f t="shared" si="1"/>
        <v>0</v>
      </c>
      <c r="G82" s="66"/>
    </row>
    <row r="83" spans="1:27" ht="49.5" customHeight="1" x14ac:dyDescent="0.25">
      <c r="A83" s="16" t="s">
        <v>247</v>
      </c>
      <c r="B83" s="50" t="s">
        <v>248</v>
      </c>
      <c r="C83" s="21">
        <v>0</v>
      </c>
      <c r="D83" s="21">
        <v>1900</v>
      </c>
      <c r="E83" s="21">
        <v>0</v>
      </c>
      <c r="F83" s="83">
        <f t="shared" si="1"/>
        <v>-1900</v>
      </c>
      <c r="G83" s="66"/>
    </row>
    <row r="84" spans="1:27" ht="39.75" customHeight="1" x14ac:dyDescent="0.25">
      <c r="A84" s="16" t="s">
        <v>249</v>
      </c>
      <c r="B84" s="50" t="s">
        <v>250</v>
      </c>
      <c r="C84" s="21">
        <v>0</v>
      </c>
      <c r="D84" s="21">
        <v>3100</v>
      </c>
      <c r="E84" s="21">
        <v>3100</v>
      </c>
      <c r="F84" s="83">
        <f t="shared" si="1"/>
        <v>0</v>
      </c>
      <c r="G84" s="66"/>
    </row>
    <row r="85" spans="1:27" ht="47.25" customHeight="1" x14ac:dyDescent="0.25">
      <c r="A85" s="16" t="s">
        <v>254</v>
      </c>
      <c r="B85" s="50" t="s">
        <v>255</v>
      </c>
      <c r="C85" s="21">
        <v>0</v>
      </c>
      <c r="D85" s="21">
        <v>8000</v>
      </c>
      <c r="E85" s="21">
        <v>8000</v>
      </c>
      <c r="F85" s="83">
        <f t="shared" si="1"/>
        <v>0</v>
      </c>
      <c r="G85" s="66"/>
    </row>
    <row r="86" spans="1:27" ht="47.25" customHeight="1" x14ac:dyDescent="0.25">
      <c r="A86" s="16" t="s">
        <v>257</v>
      </c>
      <c r="B86" s="50" t="s">
        <v>258</v>
      </c>
      <c r="C86" s="21">
        <v>0</v>
      </c>
      <c r="D86" s="21">
        <v>36800</v>
      </c>
      <c r="E86" s="21">
        <v>36800</v>
      </c>
      <c r="F86" s="83">
        <f t="shared" si="1"/>
        <v>0</v>
      </c>
      <c r="G86" s="66"/>
    </row>
    <row r="87" spans="1:27" ht="35.25" customHeight="1" x14ac:dyDescent="0.25">
      <c r="A87" s="16" t="s">
        <v>259</v>
      </c>
      <c r="B87" s="50" t="s">
        <v>260</v>
      </c>
      <c r="C87" s="21">
        <v>0</v>
      </c>
      <c r="D87" s="21">
        <v>130000</v>
      </c>
      <c r="E87" s="21">
        <v>130000</v>
      </c>
      <c r="F87" s="83">
        <f t="shared" si="1"/>
        <v>0</v>
      </c>
      <c r="G87" s="66"/>
    </row>
    <row r="88" spans="1:27" ht="93" customHeight="1" x14ac:dyDescent="0.25">
      <c r="A88" s="16" t="s">
        <v>262</v>
      </c>
      <c r="B88" s="50" t="s">
        <v>263</v>
      </c>
      <c r="C88" s="21">
        <v>0</v>
      </c>
      <c r="D88" s="21">
        <v>1300</v>
      </c>
      <c r="E88" s="21">
        <v>1300</v>
      </c>
      <c r="F88" s="83">
        <f t="shared" si="1"/>
        <v>0</v>
      </c>
      <c r="G88" s="66"/>
    </row>
    <row r="89" spans="1:27" ht="34.5" customHeight="1" x14ac:dyDescent="0.25">
      <c r="A89" s="16" t="s">
        <v>275</v>
      </c>
      <c r="B89" s="50" t="s">
        <v>276</v>
      </c>
      <c r="C89" s="21">
        <v>0</v>
      </c>
      <c r="D89" s="21">
        <v>0</v>
      </c>
      <c r="E89" s="21">
        <v>0</v>
      </c>
      <c r="F89" s="83">
        <f t="shared" si="1"/>
        <v>0</v>
      </c>
      <c r="G89" s="66">
        <v>12340</v>
      </c>
    </row>
    <row r="90" spans="1:27" ht="45" customHeight="1" x14ac:dyDescent="0.25">
      <c r="A90" s="16" t="s">
        <v>277</v>
      </c>
      <c r="B90" s="80" t="s">
        <v>278</v>
      </c>
      <c r="C90" s="21">
        <v>0</v>
      </c>
      <c r="D90" s="21">
        <v>0</v>
      </c>
      <c r="E90" s="21">
        <v>0</v>
      </c>
      <c r="F90" s="83">
        <f t="shared" si="1"/>
        <v>0</v>
      </c>
      <c r="G90" s="66">
        <v>42574</v>
      </c>
    </row>
    <row r="91" spans="1:27" s="5" customFormat="1" ht="15.75" customHeight="1" x14ac:dyDescent="0.25">
      <c r="A91" s="8" t="s">
        <v>110</v>
      </c>
      <c r="B91" s="24" t="s">
        <v>39</v>
      </c>
      <c r="C91" s="12">
        <f>SUM(C92:C94)</f>
        <v>95000</v>
      </c>
      <c r="D91" s="12">
        <f>SUM(D92:D94)</f>
        <v>111605</v>
      </c>
      <c r="E91" s="12">
        <f>SUM(E92:E94)</f>
        <v>146204</v>
      </c>
      <c r="F91" s="62">
        <f t="shared" si="1"/>
        <v>34599</v>
      </c>
      <c r="G91" s="64">
        <f>SUM(G92:G94)</f>
        <v>116000</v>
      </c>
    </row>
    <row r="92" spans="1:27" x14ac:dyDescent="0.25">
      <c r="A92" s="16" t="s">
        <v>40</v>
      </c>
      <c r="B92" s="38" t="s">
        <v>102</v>
      </c>
      <c r="C92" s="35">
        <v>50000</v>
      </c>
      <c r="D92" s="35">
        <v>50000</v>
      </c>
      <c r="E92" s="35">
        <v>76345</v>
      </c>
      <c r="F92" s="82">
        <f t="shared" si="1"/>
        <v>26345</v>
      </c>
      <c r="G92" s="72">
        <v>55000</v>
      </c>
      <c r="AA92" s="36"/>
    </row>
    <row r="93" spans="1:27" x14ac:dyDescent="0.25">
      <c r="A93" s="16" t="s">
        <v>41</v>
      </c>
      <c r="B93" s="39" t="s">
        <v>42</v>
      </c>
      <c r="C93" s="15">
        <v>45000</v>
      </c>
      <c r="D93" s="15">
        <v>45000</v>
      </c>
      <c r="E93" s="15">
        <v>44793</v>
      </c>
      <c r="F93" s="82">
        <f t="shared" si="1"/>
        <v>-207</v>
      </c>
      <c r="G93" s="65">
        <v>50000</v>
      </c>
      <c r="AA93" s="36"/>
    </row>
    <row r="94" spans="1:27" x14ac:dyDescent="0.25">
      <c r="A94" s="16" t="s">
        <v>43</v>
      </c>
      <c r="B94" s="58" t="s">
        <v>261</v>
      </c>
      <c r="C94" s="15">
        <v>0</v>
      </c>
      <c r="D94" s="15">
        <v>16605</v>
      </c>
      <c r="E94" s="15">
        <v>25066</v>
      </c>
      <c r="F94" s="82">
        <f t="shared" si="1"/>
        <v>8461</v>
      </c>
      <c r="G94" s="65">
        <v>11000</v>
      </c>
      <c r="AA94" s="36"/>
    </row>
    <row r="95" spans="1:27" x14ac:dyDescent="0.25">
      <c r="A95" s="18" t="s">
        <v>111</v>
      </c>
      <c r="B95" s="33" t="s">
        <v>44</v>
      </c>
      <c r="C95" s="28">
        <f>SUM(C96:C98)</f>
        <v>628000</v>
      </c>
      <c r="D95" s="28">
        <f>SUM(D96:D98)</f>
        <v>869430</v>
      </c>
      <c r="E95" s="28">
        <f>SUM(E96:E98)</f>
        <v>899619</v>
      </c>
      <c r="F95" s="62">
        <f t="shared" si="1"/>
        <v>30189</v>
      </c>
      <c r="G95" s="73">
        <f>SUM(G96:G98)</f>
        <v>1047696</v>
      </c>
    </row>
    <row r="96" spans="1:27" x14ac:dyDescent="0.25">
      <c r="A96" s="16" t="s">
        <v>45</v>
      </c>
      <c r="B96" s="58" t="s">
        <v>85</v>
      </c>
      <c r="C96" s="15">
        <v>283000</v>
      </c>
      <c r="D96" s="15">
        <v>414000</v>
      </c>
      <c r="E96" s="15">
        <v>432140</v>
      </c>
      <c r="F96" s="82">
        <f t="shared" si="1"/>
        <v>18140</v>
      </c>
      <c r="G96" s="65">
        <v>487211</v>
      </c>
    </row>
    <row r="97" spans="1:9" x14ac:dyDescent="0.25">
      <c r="A97" s="16" t="s">
        <v>46</v>
      </c>
      <c r="B97" s="58" t="s">
        <v>86</v>
      </c>
      <c r="C97" s="15">
        <v>45000</v>
      </c>
      <c r="D97" s="15">
        <v>47428</v>
      </c>
      <c r="E97" s="15">
        <v>52131</v>
      </c>
      <c r="F97" s="82">
        <f t="shared" si="1"/>
        <v>4703</v>
      </c>
      <c r="G97" s="65">
        <v>57265</v>
      </c>
    </row>
    <row r="98" spans="1:9" x14ac:dyDescent="0.25">
      <c r="A98" s="16" t="s">
        <v>47</v>
      </c>
      <c r="B98" s="58" t="s">
        <v>48</v>
      </c>
      <c r="C98" s="15">
        <v>300000</v>
      </c>
      <c r="D98" s="15">
        <v>408002</v>
      </c>
      <c r="E98" s="15">
        <v>415348</v>
      </c>
      <c r="F98" s="82">
        <f t="shared" si="1"/>
        <v>7346</v>
      </c>
      <c r="G98" s="65">
        <v>503220</v>
      </c>
    </row>
    <row r="99" spans="1:9" x14ac:dyDescent="0.25">
      <c r="A99" s="8" t="s">
        <v>87</v>
      </c>
      <c r="B99" s="60" t="s">
        <v>88</v>
      </c>
      <c r="C99" s="12">
        <v>2000</v>
      </c>
      <c r="D99" s="12">
        <v>2000</v>
      </c>
      <c r="E99" s="12">
        <v>1314</v>
      </c>
      <c r="F99" s="62">
        <f t="shared" si="1"/>
        <v>-686</v>
      </c>
      <c r="G99" s="64">
        <v>2000</v>
      </c>
    </row>
    <row r="100" spans="1:9" s="5" customFormat="1" x14ac:dyDescent="0.25">
      <c r="A100" s="8" t="s">
        <v>89</v>
      </c>
      <c r="B100" s="60" t="s">
        <v>90</v>
      </c>
      <c r="C100" s="12">
        <v>15000</v>
      </c>
      <c r="D100" s="12">
        <v>15000</v>
      </c>
      <c r="E100" s="12">
        <v>25607</v>
      </c>
      <c r="F100" s="62">
        <f t="shared" si="1"/>
        <v>10607</v>
      </c>
      <c r="G100" s="64">
        <v>18000</v>
      </c>
      <c r="I100" s="5" t="s">
        <v>37</v>
      </c>
    </row>
    <row r="101" spans="1:9" s="5" customFormat="1" x14ac:dyDescent="0.25">
      <c r="A101" s="8" t="s">
        <v>91</v>
      </c>
      <c r="B101" s="60" t="s">
        <v>49</v>
      </c>
      <c r="C101" s="12">
        <v>2000</v>
      </c>
      <c r="D101" s="12">
        <v>2000</v>
      </c>
      <c r="E101" s="12">
        <v>15302</v>
      </c>
      <c r="F101" s="62">
        <f t="shared" si="1"/>
        <v>13302</v>
      </c>
      <c r="G101" s="64">
        <v>4000</v>
      </c>
    </row>
    <row r="102" spans="1:9" s="5" customFormat="1" x14ac:dyDescent="0.25">
      <c r="A102" s="8" t="s">
        <v>93</v>
      </c>
      <c r="B102" s="60" t="s">
        <v>50</v>
      </c>
      <c r="C102" s="12">
        <f>SUM(C103:C104)</f>
        <v>40000</v>
      </c>
      <c r="D102" s="12">
        <f>SUM(D103:D104)</f>
        <v>40000</v>
      </c>
      <c r="E102" s="12">
        <f>SUM(E103:E104)</f>
        <v>31588</v>
      </c>
      <c r="F102" s="62">
        <f t="shared" si="1"/>
        <v>-8412</v>
      </c>
      <c r="G102" s="12">
        <f t="shared" ref="G102" si="2">SUM(G103:G104)</f>
        <v>37000</v>
      </c>
    </row>
    <row r="103" spans="1:9" x14ac:dyDescent="0.25">
      <c r="A103" s="16" t="s">
        <v>51</v>
      </c>
      <c r="B103" s="58" t="s">
        <v>92</v>
      </c>
      <c r="C103" s="15">
        <v>20000</v>
      </c>
      <c r="D103" s="15">
        <v>20000</v>
      </c>
      <c r="E103" s="15">
        <v>31588</v>
      </c>
      <c r="F103" s="82">
        <f t="shared" si="1"/>
        <v>11588</v>
      </c>
      <c r="G103" s="65">
        <v>20000</v>
      </c>
    </row>
    <row r="104" spans="1:9" x14ac:dyDescent="0.25">
      <c r="A104" s="16" t="s">
        <v>52</v>
      </c>
      <c r="B104" s="58" t="s">
        <v>53</v>
      </c>
      <c r="C104" s="15">
        <v>20000</v>
      </c>
      <c r="D104" s="15">
        <v>20000</v>
      </c>
      <c r="E104" s="15">
        <v>0</v>
      </c>
      <c r="F104" s="82">
        <f t="shared" si="1"/>
        <v>-20000</v>
      </c>
      <c r="G104" s="65">
        <v>17000</v>
      </c>
    </row>
    <row r="105" spans="1:9" x14ac:dyDescent="0.25">
      <c r="A105" s="8" t="s">
        <v>94</v>
      </c>
      <c r="B105" s="60" t="s">
        <v>148</v>
      </c>
      <c r="C105" s="12">
        <v>0</v>
      </c>
      <c r="D105" s="12">
        <v>361192</v>
      </c>
      <c r="E105" s="12">
        <v>320260</v>
      </c>
      <c r="F105" s="62">
        <f t="shared" si="1"/>
        <v>-40932</v>
      </c>
      <c r="G105" s="64"/>
    </row>
    <row r="106" spans="1:9" ht="31.5" x14ac:dyDescent="0.25">
      <c r="A106" s="8"/>
      <c r="B106" s="24" t="s">
        <v>256</v>
      </c>
      <c r="C106" s="12">
        <v>0</v>
      </c>
      <c r="D106" s="12">
        <v>10000</v>
      </c>
      <c r="E106" s="12">
        <v>10500</v>
      </c>
      <c r="F106" s="62">
        <f t="shared" si="1"/>
        <v>500</v>
      </c>
      <c r="G106" s="64"/>
    </row>
    <row r="107" spans="1:9" ht="37.5" customHeight="1" x14ac:dyDescent="0.25">
      <c r="A107" s="8"/>
      <c r="B107" s="24" t="s">
        <v>252</v>
      </c>
      <c r="C107" s="12">
        <v>0</v>
      </c>
      <c r="D107" s="12">
        <v>12448</v>
      </c>
      <c r="E107" s="12">
        <v>12448</v>
      </c>
      <c r="F107" s="62">
        <f t="shared" si="1"/>
        <v>0</v>
      </c>
      <c r="G107" s="64"/>
    </row>
    <row r="108" spans="1:9" ht="18" customHeight="1" x14ac:dyDescent="0.25">
      <c r="A108" s="42" t="s">
        <v>149</v>
      </c>
      <c r="B108" s="61" t="s">
        <v>251</v>
      </c>
      <c r="C108" s="12">
        <v>530000</v>
      </c>
      <c r="D108" s="12">
        <v>556000</v>
      </c>
      <c r="E108" s="12">
        <v>146224</v>
      </c>
      <c r="F108" s="62">
        <f t="shared" si="1"/>
        <v>-409776</v>
      </c>
      <c r="G108" s="64"/>
    </row>
    <row r="109" spans="1:9" ht="15.75" customHeight="1" x14ac:dyDescent="0.25">
      <c r="A109" s="43" t="s">
        <v>103</v>
      </c>
      <c r="B109" s="46" t="s">
        <v>54</v>
      </c>
      <c r="C109" s="47">
        <f>SUM(C91+C95+C100+C101+C102+C19+C99+C14+C10+C9+C108+C105+C107+C106)</f>
        <v>33276582</v>
      </c>
      <c r="D109" s="47">
        <f>SUM(D91+D95+D100+D101+D102+D19+D99+D14+D10+D9+D108+D105+D107+D106)</f>
        <v>37913954</v>
      </c>
      <c r="E109" s="47">
        <f>SUM(E91+E95+E100+E101+E102+E19+E99+E14+E10+E9+E108+E105+E107+E106)</f>
        <v>39168113</v>
      </c>
      <c r="F109" s="86">
        <f t="shared" si="1"/>
        <v>1254159</v>
      </c>
      <c r="G109" s="74">
        <f>SUM(G91+G95+G100+G101+G102+G19+G99+G14+G10+G9+G108+G105+G107+G106)</f>
        <v>36111858</v>
      </c>
    </row>
    <row r="110" spans="1:9" ht="16.5" customHeight="1" x14ac:dyDescent="0.25">
      <c r="A110" s="53" t="s">
        <v>104</v>
      </c>
      <c r="B110" s="54" t="s">
        <v>169</v>
      </c>
      <c r="C110" s="55"/>
      <c r="D110" s="55"/>
      <c r="E110" s="55"/>
      <c r="F110" s="85">
        <f t="shared" si="1"/>
        <v>0</v>
      </c>
      <c r="G110" s="75"/>
    </row>
    <row r="111" spans="1:9" x14ac:dyDescent="0.25">
      <c r="A111" s="8" t="s">
        <v>116</v>
      </c>
      <c r="B111" s="60" t="s">
        <v>147</v>
      </c>
      <c r="C111" s="37">
        <v>1396172</v>
      </c>
      <c r="D111" s="37">
        <v>1396172</v>
      </c>
      <c r="E111" s="37">
        <v>1396172</v>
      </c>
      <c r="F111" s="82">
        <f t="shared" si="1"/>
        <v>0</v>
      </c>
      <c r="G111" s="76">
        <v>2285883</v>
      </c>
    </row>
    <row r="112" spans="1:9" x14ac:dyDescent="0.25">
      <c r="A112" s="8" t="s">
        <v>117</v>
      </c>
      <c r="B112" s="60" t="s">
        <v>112</v>
      </c>
      <c r="C112" s="37">
        <f>SUM(C113:C122)</f>
        <v>65262</v>
      </c>
      <c r="D112" s="37">
        <f>SUM(D113:D122)</f>
        <v>65262</v>
      </c>
      <c r="E112" s="37">
        <f>SUM(E113:E122)</f>
        <v>65262</v>
      </c>
      <c r="F112" s="82">
        <f t="shared" si="1"/>
        <v>0</v>
      </c>
      <c r="G112" s="76">
        <f>SUM(G113:G122)</f>
        <v>252008</v>
      </c>
    </row>
    <row r="113" spans="1:7" x14ac:dyDescent="0.25">
      <c r="A113" s="16" t="s">
        <v>118</v>
      </c>
      <c r="B113" s="58" t="s">
        <v>130</v>
      </c>
      <c r="C113" s="21">
        <v>4242</v>
      </c>
      <c r="D113" s="21">
        <v>4242</v>
      </c>
      <c r="E113" s="21">
        <v>4242</v>
      </c>
      <c r="F113" s="82">
        <f t="shared" si="1"/>
        <v>0</v>
      </c>
      <c r="G113" s="66">
        <v>0</v>
      </c>
    </row>
    <row r="114" spans="1:7" ht="31.5" x14ac:dyDescent="0.25">
      <c r="A114" s="16" t="s">
        <v>119</v>
      </c>
      <c r="B114" s="58" t="s">
        <v>131</v>
      </c>
      <c r="C114" s="21"/>
      <c r="D114" s="21"/>
      <c r="E114" s="21">
        <v>0</v>
      </c>
      <c r="F114" s="82">
        <f t="shared" si="1"/>
        <v>0</v>
      </c>
      <c r="G114" s="66">
        <v>2052</v>
      </c>
    </row>
    <row r="115" spans="1:7" x14ac:dyDescent="0.25">
      <c r="A115" s="16" t="s">
        <v>120</v>
      </c>
      <c r="B115" s="58" t="s">
        <v>115</v>
      </c>
      <c r="C115" s="21">
        <v>46020</v>
      </c>
      <c r="D115" s="21">
        <v>46020</v>
      </c>
      <c r="E115" s="21">
        <v>46020</v>
      </c>
      <c r="F115" s="82">
        <f t="shared" si="1"/>
        <v>0</v>
      </c>
      <c r="G115" s="66">
        <v>0</v>
      </c>
    </row>
    <row r="116" spans="1:7" ht="31.5" x14ac:dyDescent="0.25">
      <c r="A116" s="16" t="s">
        <v>298</v>
      </c>
      <c r="B116" s="58" t="s">
        <v>128</v>
      </c>
      <c r="C116" s="21">
        <v>15000</v>
      </c>
      <c r="D116" s="21">
        <v>15000</v>
      </c>
      <c r="E116" s="21">
        <v>15000</v>
      </c>
      <c r="F116" s="82">
        <f t="shared" si="1"/>
        <v>0</v>
      </c>
      <c r="G116" s="66">
        <v>0</v>
      </c>
    </row>
    <row r="117" spans="1:7" x14ac:dyDescent="0.25">
      <c r="A117" s="16" t="s">
        <v>121</v>
      </c>
      <c r="B117" s="31" t="s">
        <v>284</v>
      </c>
      <c r="C117" s="21"/>
      <c r="D117" s="21"/>
      <c r="E117" s="21">
        <v>0</v>
      </c>
      <c r="F117" s="82">
        <f t="shared" si="1"/>
        <v>0</v>
      </c>
      <c r="G117" s="66">
        <v>7418</v>
      </c>
    </row>
    <row r="118" spans="1:7" x14ac:dyDescent="0.25">
      <c r="A118" s="16" t="s">
        <v>299</v>
      </c>
      <c r="B118" s="58" t="s">
        <v>285</v>
      </c>
      <c r="C118" s="21"/>
      <c r="D118" s="21"/>
      <c r="E118" s="21">
        <v>0</v>
      </c>
      <c r="F118" s="82">
        <f t="shared" si="1"/>
        <v>0</v>
      </c>
      <c r="G118" s="66">
        <v>12231</v>
      </c>
    </row>
    <row r="119" spans="1:7" ht="31.5" x14ac:dyDescent="0.25">
      <c r="A119" s="16" t="s">
        <v>300</v>
      </c>
      <c r="B119" s="58" t="s">
        <v>286</v>
      </c>
      <c r="C119" s="21"/>
      <c r="D119" s="21"/>
      <c r="E119" s="21">
        <v>0</v>
      </c>
      <c r="F119" s="84">
        <f t="shared" si="1"/>
        <v>0</v>
      </c>
      <c r="G119" s="66">
        <v>1895</v>
      </c>
    </row>
    <row r="120" spans="1:7" ht="31.5" x14ac:dyDescent="0.25">
      <c r="A120" s="16" t="s">
        <v>301</v>
      </c>
      <c r="B120" s="58" t="s">
        <v>287</v>
      </c>
      <c r="C120" s="21"/>
      <c r="D120" s="21"/>
      <c r="E120" s="21">
        <v>0</v>
      </c>
      <c r="F120" s="84">
        <f t="shared" si="1"/>
        <v>0</v>
      </c>
      <c r="G120" s="66">
        <v>226222</v>
      </c>
    </row>
    <row r="121" spans="1:7" x14ac:dyDescent="0.25">
      <c r="A121" s="16" t="s">
        <v>302</v>
      </c>
      <c r="B121" s="58" t="s">
        <v>289</v>
      </c>
      <c r="C121" s="21"/>
      <c r="D121" s="21"/>
      <c r="E121" s="21">
        <v>0</v>
      </c>
      <c r="F121" s="82">
        <f t="shared" si="1"/>
        <v>0</v>
      </c>
      <c r="G121" s="66">
        <v>47</v>
      </c>
    </row>
    <row r="122" spans="1:7" ht="61.5" customHeight="1" x14ac:dyDescent="0.25">
      <c r="A122" s="16" t="s">
        <v>303</v>
      </c>
      <c r="B122" s="58" t="s">
        <v>288</v>
      </c>
      <c r="C122" s="21"/>
      <c r="D122" s="21"/>
      <c r="E122" s="21">
        <v>0</v>
      </c>
      <c r="F122" s="84">
        <f t="shared" si="1"/>
        <v>0</v>
      </c>
      <c r="G122" s="66">
        <v>2143</v>
      </c>
    </row>
    <row r="123" spans="1:7" ht="17.25" customHeight="1" x14ac:dyDescent="0.25">
      <c r="A123" s="8" t="s">
        <v>123</v>
      </c>
      <c r="B123" s="60" t="s">
        <v>132</v>
      </c>
      <c r="C123" s="37">
        <v>133392</v>
      </c>
      <c r="D123" s="37">
        <v>133392</v>
      </c>
      <c r="E123" s="37">
        <v>133392</v>
      </c>
      <c r="F123" s="62">
        <f t="shared" si="1"/>
        <v>0</v>
      </c>
      <c r="G123" s="76">
        <v>21985</v>
      </c>
    </row>
    <row r="124" spans="1:7" x14ac:dyDescent="0.25">
      <c r="A124" s="8" t="s">
        <v>124</v>
      </c>
      <c r="B124" s="60" t="s">
        <v>55</v>
      </c>
      <c r="C124" s="37">
        <v>45212</v>
      </c>
      <c r="D124" s="37">
        <v>45212</v>
      </c>
      <c r="E124" s="37">
        <v>45212</v>
      </c>
      <c r="F124" s="62">
        <f t="shared" si="1"/>
        <v>0</v>
      </c>
      <c r="G124" s="76">
        <v>52717</v>
      </c>
    </row>
    <row r="125" spans="1:7" x14ac:dyDescent="0.25">
      <c r="A125" s="8" t="s">
        <v>125</v>
      </c>
      <c r="B125" s="60" t="s">
        <v>56</v>
      </c>
      <c r="C125" s="37">
        <v>76223</v>
      </c>
      <c r="D125" s="37">
        <v>76223</v>
      </c>
      <c r="E125" s="37">
        <v>76223</v>
      </c>
      <c r="F125" s="62">
        <f t="shared" si="1"/>
        <v>0</v>
      </c>
      <c r="G125" s="76">
        <v>48049</v>
      </c>
    </row>
    <row r="126" spans="1:7" ht="18" customHeight="1" x14ac:dyDescent="0.25">
      <c r="A126" s="8" t="s">
        <v>126</v>
      </c>
      <c r="B126" s="60" t="s">
        <v>57</v>
      </c>
      <c r="C126" s="37">
        <v>90372</v>
      </c>
      <c r="D126" s="37">
        <v>90372</v>
      </c>
      <c r="E126" s="37">
        <v>90372</v>
      </c>
      <c r="F126" s="62">
        <f t="shared" si="1"/>
        <v>0</v>
      </c>
      <c r="G126" s="76">
        <v>122420</v>
      </c>
    </row>
    <row r="127" spans="1:7" x14ac:dyDescent="0.25">
      <c r="A127" s="8" t="s">
        <v>133</v>
      </c>
      <c r="B127" s="33" t="s">
        <v>185</v>
      </c>
      <c r="C127" s="37">
        <f>SUM(C128:C152)</f>
        <v>127094</v>
      </c>
      <c r="D127" s="37">
        <f>SUM(D128:D152)</f>
        <v>127094</v>
      </c>
      <c r="E127" s="37">
        <f>SUM(E128:E152)</f>
        <v>127094</v>
      </c>
      <c r="F127" s="62">
        <f t="shared" si="1"/>
        <v>0</v>
      </c>
      <c r="G127" s="76">
        <f>SUM(G128:G152)</f>
        <v>161440</v>
      </c>
    </row>
    <row r="128" spans="1:7" ht="31.5" customHeight="1" x14ac:dyDescent="0.25">
      <c r="A128" s="16" t="s">
        <v>135</v>
      </c>
      <c r="B128" s="40" t="s">
        <v>134</v>
      </c>
      <c r="C128" s="21">
        <v>37129</v>
      </c>
      <c r="D128" s="21">
        <v>37129</v>
      </c>
      <c r="E128" s="21">
        <v>37129</v>
      </c>
      <c r="F128" s="82">
        <f t="shared" si="1"/>
        <v>0</v>
      </c>
      <c r="G128" s="66">
        <v>42091</v>
      </c>
    </row>
    <row r="129" spans="1:7" ht="14.25" customHeight="1" x14ac:dyDescent="0.25">
      <c r="A129" s="16" t="s">
        <v>136</v>
      </c>
      <c r="B129" s="40" t="s">
        <v>113</v>
      </c>
      <c r="C129" s="21">
        <v>832</v>
      </c>
      <c r="D129" s="21">
        <v>832</v>
      </c>
      <c r="E129" s="21">
        <v>832</v>
      </c>
      <c r="F129" s="82">
        <f t="shared" si="1"/>
        <v>0</v>
      </c>
      <c r="G129" s="66">
        <v>1119</v>
      </c>
    </row>
    <row r="130" spans="1:7" x14ac:dyDescent="0.25">
      <c r="A130" s="16" t="s">
        <v>137</v>
      </c>
      <c r="B130" s="40" t="s">
        <v>95</v>
      </c>
      <c r="C130" s="21">
        <v>82</v>
      </c>
      <c r="D130" s="21">
        <v>82</v>
      </c>
      <c r="E130" s="21">
        <v>82</v>
      </c>
      <c r="F130" s="82">
        <f t="shared" si="1"/>
        <v>0</v>
      </c>
      <c r="G130" s="66">
        <v>189</v>
      </c>
    </row>
    <row r="131" spans="1:7" x14ac:dyDescent="0.25">
      <c r="A131" s="16" t="s">
        <v>138</v>
      </c>
      <c r="B131" s="41" t="s">
        <v>96</v>
      </c>
      <c r="C131" s="21">
        <v>5437</v>
      </c>
      <c r="D131" s="21">
        <v>5437</v>
      </c>
      <c r="E131" s="21">
        <v>5437</v>
      </c>
      <c r="F131" s="82">
        <f t="shared" si="1"/>
        <v>0</v>
      </c>
      <c r="G131" s="66">
        <v>7187</v>
      </c>
    </row>
    <row r="132" spans="1:7" x14ac:dyDescent="0.25">
      <c r="A132" s="16" t="s">
        <v>139</v>
      </c>
      <c r="B132" s="41" t="s">
        <v>155</v>
      </c>
      <c r="C132" s="21">
        <v>1174</v>
      </c>
      <c r="D132" s="21">
        <v>1174</v>
      </c>
      <c r="E132" s="21">
        <v>1174</v>
      </c>
      <c r="F132" s="82">
        <f t="shared" si="1"/>
        <v>0</v>
      </c>
      <c r="G132" s="66">
        <v>3397</v>
      </c>
    </row>
    <row r="133" spans="1:7" x14ac:dyDescent="0.25">
      <c r="A133" s="16" t="s">
        <v>140</v>
      </c>
      <c r="B133" s="41" t="s">
        <v>156</v>
      </c>
      <c r="C133" s="21">
        <v>1961</v>
      </c>
      <c r="D133" s="21">
        <v>1961</v>
      </c>
      <c r="E133" s="21">
        <v>1961</v>
      </c>
      <c r="F133" s="82">
        <f t="shared" si="1"/>
        <v>0</v>
      </c>
      <c r="G133" s="66">
        <v>1667</v>
      </c>
    </row>
    <row r="134" spans="1:7" x14ac:dyDescent="0.25">
      <c r="A134" s="16" t="s">
        <v>141</v>
      </c>
      <c r="B134" s="41" t="s">
        <v>114</v>
      </c>
      <c r="C134" s="21">
        <v>2099</v>
      </c>
      <c r="D134" s="21">
        <v>2099</v>
      </c>
      <c r="E134" s="21">
        <v>2099</v>
      </c>
      <c r="F134" s="82">
        <f t="shared" si="1"/>
        <v>0</v>
      </c>
      <c r="G134" s="66">
        <v>3707</v>
      </c>
    </row>
    <row r="135" spans="1:7" x14ac:dyDescent="0.25">
      <c r="A135" s="16" t="s">
        <v>142</v>
      </c>
      <c r="B135" s="41" t="s">
        <v>97</v>
      </c>
      <c r="C135" s="21">
        <v>6143</v>
      </c>
      <c r="D135" s="21">
        <v>6143</v>
      </c>
      <c r="E135" s="21">
        <v>6143</v>
      </c>
      <c r="F135" s="82">
        <f t="shared" si="1"/>
        <v>0</v>
      </c>
      <c r="G135" s="66">
        <v>6503</v>
      </c>
    </row>
    <row r="136" spans="1:7" x14ac:dyDescent="0.25">
      <c r="A136" s="16" t="s">
        <v>143</v>
      </c>
      <c r="B136" s="41" t="s">
        <v>157</v>
      </c>
      <c r="C136" s="21">
        <v>57</v>
      </c>
      <c r="D136" s="21">
        <v>57</v>
      </c>
      <c r="E136" s="21">
        <v>57</v>
      </c>
      <c r="F136" s="82">
        <f t="shared" ref="F136:F157" si="3">SUM(E136-D136)</f>
        <v>0</v>
      </c>
      <c r="G136" s="66">
        <v>1952</v>
      </c>
    </row>
    <row r="137" spans="1:7" x14ac:dyDescent="0.25">
      <c r="A137" s="16" t="s">
        <v>144</v>
      </c>
      <c r="B137" s="41" t="s">
        <v>279</v>
      </c>
      <c r="C137" s="21"/>
      <c r="D137" s="21"/>
      <c r="E137" s="21">
        <v>0</v>
      </c>
      <c r="F137" s="82">
        <f t="shared" si="3"/>
        <v>0</v>
      </c>
      <c r="G137" s="66">
        <v>82</v>
      </c>
    </row>
    <row r="138" spans="1:7" x14ac:dyDescent="0.25">
      <c r="A138" s="16" t="s">
        <v>145</v>
      </c>
      <c r="B138" s="41" t="s">
        <v>280</v>
      </c>
      <c r="C138" s="21"/>
      <c r="D138" s="21"/>
      <c r="E138" s="21">
        <v>0</v>
      </c>
      <c r="F138" s="82">
        <f t="shared" si="3"/>
        <v>0</v>
      </c>
      <c r="G138" s="66">
        <v>524</v>
      </c>
    </row>
    <row r="139" spans="1:7" x14ac:dyDescent="0.25">
      <c r="A139" s="16" t="s">
        <v>146</v>
      </c>
      <c r="B139" s="41" t="s">
        <v>109</v>
      </c>
      <c r="C139" s="21">
        <v>1627</v>
      </c>
      <c r="D139" s="21">
        <v>1627</v>
      </c>
      <c r="E139" s="21">
        <v>1627</v>
      </c>
      <c r="F139" s="82">
        <f t="shared" si="3"/>
        <v>0</v>
      </c>
      <c r="G139" s="66">
        <v>2639</v>
      </c>
    </row>
    <row r="140" spans="1:7" x14ac:dyDescent="0.25">
      <c r="A140" s="16" t="s">
        <v>162</v>
      </c>
      <c r="B140" s="41" t="s">
        <v>158</v>
      </c>
      <c r="C140" s="21">
        <v>367</v>
      </c>
      <c r="D140" s="21">
        <v>367</v>
      </c>
      <c r="E140" s="21">
        <v>367</v>
      </c>
      <c r="F140" s="82">
        <f t="shared" si="3"/>
        <v>0</v>
      </c>
      <c r="G140" s="66">
        <v>770</v>
      </c>
    </row>
    <row r="141" spans="1:7" x14ac:dyDescent="0.25">
      <c r="A141" s="16" t="s">
        <v>163</v>
      </c>
      <c r="B141" s="41" t="s">
        <v>281</v>
      </c>
      <c r="C141" s="21"/>
      <c r="D141" s="21"/>
      <c r="E141" s="21"/>
      <c r="F141" s="82">
        <f t="shared" si="3"/>
        <v>0</v>
      </c>
      <c r="G141" s="66">
        <v>1737</v>
      </c>
    </row>
    <row r="142" spans="1:7" x14ac:dyDescent="0.25">
      <c r="A142" s="16" t="s">
        <v>164</v>
      </c>
      <c r="B142" s="41" t="s">
        <v>161</v>
      </c>
      <c r="C142" s="21"/>
      <c r="D142" s="21"/>
      <c r="E142" s="21"/>
      <c r="F142" s="82">
        <f t="shared" si="3"/>
        <v>0</v>
      </c>
      <c r="G142" s="66">
        <v>7884</v>
      </c>
    </row>
    <row r="143" spans="1:7" x14ac:dyDescent="0.25">
      <c r="A143" s="16" t="s">
        <v>165</v>
      </c>
      <c r="B143" s="41" t="s">
        <v>283</v>
      </c>
      <c r="C143" s="21"/>
      <c r="D143" s="21"/>
      <c r="E143" s="21"/>
      <c r="F143" s="82">
        <f t="shared" si="3"/>
        <v>0</v>
      </c>
      <c r="G143" s="66">
        <v>509</v>
      </c>
    </row>
    <row r="144" spans="1:7" x14ac:dyDescent="0.25">
      <c r="A144" s="16" t="s">
        <v>166</v>
      </c>
      <c r="B144" s="40" t="s">
        <v>98</v>
      </c>
      <c r="C144" s="21">
        <v>26058</v>
      </c>
      <c r="D144" s="21">
        <v>26058</v>
      </c>
      <c r="E144" s="21">
        <v>26058</v>
      </c>
      <c r="F144" s="82">
        <f t="shared" si="3"/>
        <v>0</v>
      </c>
      <c r="G144" s="66">
        <v>37575</v>
      </c>
    </row>
    <row r="145" spans="1:8" x14ac:dyDescent="0.25">
      <c r="A145" s="16" t="s">
        <v>167</v>
      </c>
      <c r="B145" s="41" t="s">
        <v>99</v>
      </c>
      <c r="C145" s="21">
        <v>38</v>
      </c>
      <c r="D145" s="21">
        <v>38</v>
      </c>
      <c r="E145" s="21">
        <v>38</v>
      </c>
      <c r="F145" s="82">
        <f t="shared" si="3"/>
        <v>0</v>
      </c>
      <c r="G145" s="66">
        <v>179</v>
      </c>
    </row>
    <row r="146" spans="1:8" x14ac:dyDescent="0.25">
      <c r="A146" s="16" t="s">
        <v>168</v>
      </c>
      <c r="B146" s="41" t="s">
        <v>159</v>
      </c>
      <c r="C146" s="21">
        <v>1114</v>
      </c>
      <c r="D146" s="21">
        <v>1114</v>
      </c>
      <c r="E146" s="21">
        <v>1114</v>
      </c>
      <c r="F146" s="82">
        <f t="shared" si="3"/>
        <v>0</v>
      </c>
      <c r="G146" s="66">
        <v>6667</v>
      </c>
    </row>
    <row r="147" spans="1:8" x14ac:dyDescent="0.25">
      <c r="A147" s="16" t="s">
        <v>292</v>
      </c>
      <c r="B147" s="41" t="s">
        <v>282</v>
      </c>
      <c r="C147" s="21"/>
      <c r="D147" s="21"/>
      <c r="E147" s="21"/>
      <c r="F147" s="82">
        <f t="shared" si="3"/>
        <v>0</v>
      </c>
      <c r="G147" s="66">
        <v>813</v>
      </c>
    </row>
    <row r="148" spans="1:8" ht="14.25" customHeight="1" x14ac:dyDescent="0.25">
      <c r="A148" s="16" t="s">
        <v>293</v>
      </c>
      <c r="B148" s="41" t="s">
        <v>244</v>
      </c>
      <c r="C148" s="21">
        <v>3330</v>
      </c>
      <c r="D148" s="21">
        <v>3330</v>
      </c>
      <c r="E148" s="21">
        <v>3330</v>
      </c>
      <c r="F148" s="82">
        <f t="shared" si="3"/>
        <v>0</v>
      </c>
      <c r="G148" s="66">
        <v>1076</v>
      </c>
    </row>
    <row r="149" spans="1:8" ht="14.25" customHeight="1" x14ac:dyDescent="0.25">
      <c r="A149" s="16" t="s">
        <v>294</v>
      </c>
      <c r="B149" s="41" t="s">
        <v>160</v>
      </c>
      <c r="C149" s="21">
        <v>365</v>
      </c>
      <c r="D149" s="21">
        <v>365</v>
      </c>
      <c r="E149" s="21">
        <v>365</v>
      </c>
      <c r="F149" s="82">
        <f t="shared" si="3"/>
        <v>0</v>
      </c>
      <c r="G149" s="66">
        <v>0</v>
      </c>
    </row>
    <row r="150" spans="1:8" ht="15" customHeight="1" x14ac:dyDescent="0.25">
      <c r="A150" s="16" t="s">
        <v>295</v>
      </c>
      <c r="B150" s="41" t="s">
        <v>161</v>
      </c>
      <c r="C150" s="21">
        <v>7784</v>
      </c>
      <c r="D150" s="21">
        <v>7784</v>
      </c>
      <c r="E150" s="21">
        <v>7784</v>
      </c>
      <c r="F150" s="82">
        <f t="shared" si="3"/>
        <v>0</v>
      </c>
      <c r="G150" s="66">
        <v>0</v>
      </c>
    </row>
    <row r="151" spans="1:8" x14ac:dyDescent="0.25">
      <c r="A151" s="16" t="s">
        <v>296</v>
      </c>
      <c r="B151" s="41" t="s">
        <v>100</v>
      </c>
      <c r="C151" s="32">
        <v>63</v>
      </c>
      <c r="D151" s="32">
        <v>63</v>
      </c>
      <c r="E151" s="32">
        <v>63</v>
      </c>
      <c r="F151" s="82">
        <f t="shared" si="3"/>
        <v>0</v>
      </c>
      <c r="G151" s="70">
        <v>72</v>
      </c>
    </row>
    <row r="152" spans="1:8" x14ac:dyDescent="0.25">
      <c r="A152" s="16" t="s">
        <v>297</v>
      </c>
      <c r="B152" s="41" t="s">
        <v>101</v>
      </c>
      <c r="C152" s="32">
        <v>31434</v>
      </c>
      <c r="D152" s="32">
        <v>31434</v>
      </c>
      <c r="E152" s="32">
        <v>31434</v>
      </c>
      <c r="F152" s="82">
        <f t="shared" si="3"/>
        <v>0</v>
      </c>
      <c r="G152" s="70">
        <v>33101</v>
      </c>
    </row>
    <row r="153" spans="1:8" ht="31.5" x14ac:dyDescent="0.25">
      <c r="A153" s="16" t="s">
        <v>291</v>
      </c>
      <c r="B153" s="87" t="s">
        <v>290</v>
      </c>
      <c r="C153" s="32"/>
      <c r="D153" s="32"/>
      <c r="E153" s="32"/>
      <c r="F153" s="82"/>
      <c r="G153" s="71">
        <v>6774</v>
      </c>
    </row>
    <row r="154" spans="1:8" x14ac:dyDescent="0.25">
      <c r="A154" s="43" t="s">
        <v>105</v>
      </c>
      <c r="B154" s="44" t="s">
        <v>58</v>
      </c>
      <c r="C154" s="45">
        <f>SUM(C111+C112+C124+C125+C126+C127+C123)</f>
        <v>1933727</v>
      </c>
      <c r="D154" s="45">
        <f>SUM(D111+D112+D124+D125+D126+D127+D123)</f>
        <v>1933727</v>
      </c>
      <c r="E154" s="45">
        <f>SUM(E111+E112+E124+E125+E126+E127+E123)</f>
        <v>1933727</v>
      </c>
      <c r="F154" s="45">
        <f>SUM(F111+F112+F124+F125+F126+F127+F123)</f>
        <v>0</v>
      </c>
      <c r="G154" s="77">
        <f>SUM(G111+G112+G124+G125+G126+G127+G123+G153)</f>
        <v>2951276</v>
      </c>
    </row>
    <row r="155" spans="1:8" ht="31.5" hidden="1" x14ac:dyDescent="0.25">
      <c r="A155" s="8" t="s">
        <v>122</v>
      </c>
      <c r="B155" s="11" t="s">
        <v>152</v>
      </c>
      <c r="C155" s="37">
        <f>SUM(C156:C157)</f>
        <v>0</v>
      </c>
      <c r="D155" s="37">
        <f>SUM(D156:D157)</f>
        <v>0</v>
      </c>
      <c r="E155" s="37">
        <f>SUM(E156:E157)</f>
        <v>0</v>
      </c>
      <c r="F155" s="62">
        <f t="shared" si="3"/>
        <v>0</v>
      </c>
      <c r="G155" s="76">
        <f>SUM(G156:G157)</f>
        <v>0</v>
      </c>
    </row>
    <row r="156" spans="1:8" hidden="1" x14ac:dyDescent="0.25">
      <c r="A156" s="8"/>
      <c r="B156" s="14" t="s">
        <v>115</v>
      </c>
      <c r="C156" s="15"/>
      <c r="D156" s="15"/>
      <c r="E156" s="15"/>
      <c r="F156" s="62">
        <f t="shared" si="3"/>
        <v>0</v>
      </c>
      <c r="G156" s="65"/>
    </row>
    <row r="157" spans="1:8" hidden="1" x14ac:dyDescent="0.25">
      <c r="A157" s="16"/>
      <c r="B157" s="17" t="s">
        <v>153</v>
      </c>
      <c r="C157" s="51"/>
      <c r="D157" s="51"/>
      <c r="E157" s="51"/>
      <c r="F157" s="62">
        <f t="shared" si="3"/>
        <v>0</v>
      </c>
      <c r="G157" s="78"/>
    </row>
    <row r="158" spans="1:8" x14ac:dyDescent="0.25">
      <c r="A158" s="48" t="s">
        <v>122</v>
      </c>
      <c r="B158" s="49" t="s">
        <v>54</v>
      </c>
      <c r="C158" s="47">
        <f>SUM(C109+C154+C155)</f>
        <v>35210309</v>
      </c>
      <c r="D158" s="47">
        <f>SUM(D109+D154+D155)</f>
        <v>39847681</v>
      </c>
      <c r="E158" s="47">
        <f>SUM(E109+E154+E155)</f>
        <v>41101840</v>
      </c>
      <c r="F158" s="47">
        <f>SUM(F109+F154+F155)</f>
        <v>1254159</v>
      </c>
      <c r="G158" s="74">
        <f>SUM(G109+G154+G155)</f>
        <v>39063134</v>
      </c>
      <c r="H158" s="36"/>
    </row>
    <row r="160" spans="1:8" x14ac:dyDescent="0.25">
      <c r="B160" s="3" t="s">
        <v>59</v>
      </c>
      <c r="D160" s="36"/>
      <c r="E160" s="36"/>
      <c r="F160" s="36"/>
      <c r="G160" s="36"/>
    </row>
    <row r="161" spans="2:7" x14ac:dyDescent="0.25">
      <c r="D161" s="36"/>
      <c r="E161" s="36"/>
      <c r="F161" s="36"/>
      <c r="G161" s="36"/>
    </row>
    <row r="162" spans="2:7" x14ac:dyDescent="0.25">
      <c r="B162" s="5"/>
      <c r="D162" s="36"/>
      <c r="E162" s="36"/>
      <c r="F162" s="36"/>
      <c r="G162" s="36"/>
    </row>
    <row r="163" spans="2:7" x14ac:dyDescent="0.25">
      <c r="D163" s="36"/>
      <c r="E163" s="36"/>
      <c r="F163" s="36"/>
      <c r="G163" s="36"/>
    </row>
    <row r="164" spans="2:7" x14ac:dyDescent="0.25">
      <c r="D164" s="36"/>
      <c r="E164" s="36"/>
      <c r="F164" s="36"/>
      <c r="G164" s="36"/>
    </row>
    <row r="165" spans="2:7" x14ac:dyDescent="0.25">
      <c r="D165" s="36"/>
      <c r="E165" s="36"/>
      <c r="F165" s="36"/>
      <c r="G165" s="36"/>
    </row>
    <row r="166" spans="2:7" x14ac:dyDescent="0.25">
      <c r="D166" s="36"/>
      <c r="E166" s="36"/>
      <c r="F166" s="36"/>
      <c r="G166" s="36"/>
    </row>
    <row r="167" spans="2:7" x14ac:dyDescent="0.25">
      <c r="D167" s="36"/>
      <c r="E167" s="36"/>
      <c r="F167" s="36"/>
      <c r="G167" s="36"/>
    </row>
    <row r="168" spans="2:7" x14ac:dyDescent="0.25">
      <c r="D168" s="36"/>
      <c r="E168" s="36"/>
      <c r="F168" s="36"/>
      <c r="G168" s="36"/>
    </row>
    <row r="169" spans="2:7" x14ac:dyDescent="0.25">
      <c r="D169" s="36"/>
      <c r="E169" s="36"/>
      <c r="F169" s="36"/>
      <c r="G169" s="36"/>
    </row>
    <row r="170" spans="2:7" x14ac:dyDescent="0.25">
      <c r="D170" s="36"/>
      <c r="E170" s="36"/>
      <c r="F170" s="36"/>
      <c r="G170" s="36"/>
    </row>
    <row r="171" spans="2:7" x14ac:dyDescent="0.25">
      <c r="D171" s="36"/>
      <c r="E171" s="36"/>
      <c r="F171" s="36"/>
      <c r="G171" s="36"/>
    </row>
    <row r="172" spans="2:7" x14ac:dyDescent="0.25">
      <c r="D172" s="36"/>
      <c r="E172" s="36"/>
      <c r="F172" s="36"/>
      <c r="G172" s="36"/>
    </row>
    <row r="173" spans="2:7" x14ac:dyDescent="0.25">
      <c r="D173" s="36"/>
      <c r="E173" s="36"/>
      <c r="F173" s="36"/>
      <c r="G173" s="36"/>
    </row>
    <row r="174" spans="2:7" x14ac:dyDescent="0.25">
      <c r="D174" s="36"/>
      <c r="E174" s="36"/>
      <c r="F174" s="36"/>
      <c r="G174" s="36"/>
    </row>
    <row r="175" spans="2:7" x14ac:dyDescent="0.25">
      <c r="D175" s="36"/>
      <c r="E175" s="36"/>
      <c r="F175" s="36"/>
      <c r="G175" s="36"/>
    </row>
    <row r="176" spans="2:7" x14ac:dyDescent="0.25">
      <c r="D176" s="36"/>
      <c r="E176" s="36"/>
      <c r="F176" s="36"/>
      <c r="G176" s="36"/>
    </row>
    <row r="177" spans="4:7" x14ac:dyDescent="0.25">
      <c r="D177" s="36"/>
      <c r="E177" s="36"/>
      <c r="F177" s="36"/>
      <c r="G177" s="36"/>
    </row>
    <row r="178" spans="4:7" x14ac:dyDescent="0.25">
      <c r="D178" s="36"/>
      <c r="E178" s="36"/>
      <c r="F178" s="36"/>
      <c r="G178" s="36"/>
    </row>
    <row r="179" spans="4:7" x14ac:dyDescent="0.25">
      <c r="D179" s="36"/>
      <c r="E179" s="36"/>
      <c r="F179" s="36"/>
      <c r="G179" s="36"/>
    </row>
    <row r="180" spans="4:7" x14ac:dyDescent="0.25">
      <c r="D180" s="36"/>
      <c r="E180" s="36"/>
      <c r="F180" s="36"/>
      <c r="G180" s="36"/>
    </row>
    <row r="181" spans="4:7" x14ac:dyDescent="0.25">
      <c r="D181" s="36"/>
      <c r="E181" s="36"/>
      <c r="F181" s="36"/>
      <c r="G181" s="36"/>
    </row>
    <row r="182" spans="4:7" x14ac:dyDescent="0.25">
      <c r="D182" s="36"/>
      <c r="E182" s="36"/>
      <c r="F182" s="36"/>
      <c r="G182" s="36"/>
    </row>
    <row r="183" spans="4:7" x14ac:dyDescent="0.25">
      <c r="D183" s="36"/>
      <c r="E183" s="36"/>
      <c r="F183" s="36"/>
      <c r="G183" s="36"/>
    </row>
    <row r="184" spans="4:7" x14ac:dyDescent="0.25">
      <c r="D184" s="36"/>
      <c r="E184" s="36"/>
      <c r="F184" s="36"/>
      <c r="G184" s="36"/>
    </row>
    <row r="185" spans="4:7" x14ac:dyDescent="0.25">
      <c r="D185" s="36"/>
      <c r="E185" s="36"/>
      <c r="F185" s="36"/>
      <c r="G185" s="36"/>
    </row>
    <row r="186" spans="4:7" x14ac:dyDescent="0.25">
      <c r="D186" s="36"/>
      <c r="E186" s="36"/>
      <c r="F186" s="36"/>
      <c r="G186" s="36"/>
    </row>
    <row r="187" spans="4:7" x14ac:dyDescent="0.25">
      <c r="D187" s="36"/>
      <c r="E187" s="36"/>
      <c r="F187" s="36"/>
      <c r="G187" s="36"/>
    </row>
    <row r="188" spans="4:7" x14ac:dyDescent="0.25">
      <c r="D188" s="36"/>
      <c r="E188" s="36"/>
      <c r="F188" s="36"/>
      <c r="G188" s="36"/>
    </row>
    <row r="189" spans="4:7" x14ac:dyDescent="0.25">
      <c r="D189" s="36"/>
      <c r="E189" s="36"/>
      <c r="F189" s="36"/>
      <c r="G189" s="36"/>
    </row>
    <row r="190" spans="4:7" x14ac:dyDescent="0.25">
      <c r="D190" s="36"/>
      <c r="E190" s="36"/>
      <c r="F190" s="36"/>
      <c r="G190" s="36"/>
    </row>
    <row r="191" spans="4:7" x14ac:dyDescent="0.25">
      <c r="D191" s="36"/>
      <c r="E191" s="36"/>
      <c r="F191" s="36"/>
      <c r="G191" s="36"/>
    </row>
    <row r="192" spans="4:7" x14ac:dyDescent="0.25">
      <c r="D192" s="36"/>
      <c r="E192" s="36"/>
      <c r="F192" s="36"/>
      <c r="G192" s="36"/>
    </row>
    <row r="193" spans="4:7" x14ac:dyDescent="0.25">
      <c r="D193" s="36"/>
      <c r="E193" s="36"/>
      <c r="F193" s="36"/>
      <c r="G193" s="36"/>
    </row>
    <row r="194" spans="4:7" x14ac:dyDescent="0.25">
      <c r="D194" s="36"/>
      <c r="E194" s="36"/>
      <c r="F194" s="36"/>
      <c r="G194" s="36"/>
    </row>
    <row r="195" spans="4:7" x14ac:dyDescent="0.25">
      <c r="D195" s="36"/>
      <c r="E195" s="36"/>
      <c r="F195" s="36"/>
      <c r="G195" s="36"/>
    </row>
    <row r="196" spans="4:7" x14ac:dyDescent="0.25">
      <c r="D196" s="36"/>
      <c r="E196" s="36"/>
      <c r="F196" s="36"/>
      <c r="G196" s="36"/>
    </row>
    <row r="197" spans="4:7" x14ac:dyDescent="0.25">
      <c r="D197" s="36"/>
      <c r="E197" s="36"/>
      <c r="F197" s="36"/>
      <c r="G197" s="36"/>
    </row>
    <row r="198" spans="4:7" x14ac:dyDescent="0.25">
      <c r="D198" s="36"/>
      <c r="E198" s="36"/>
      <c r="F198" s="36"/>
      <c r="G198" s="36"/>
    </row>
    <row r="199" spans="4:7" x14ac:dyDescent="0.25">
      <c r="D199" s="36"/>
      <c r="E199" s="36"/>
      <c r="F199" s="36"/>
      <c r="G199" s="36"/>
    </row>
    <row r="200" spans="4:7" x14ac:dyDescent="0.25">
      <c r="D200" s="36"/>
      <c r="E200" s="36"/>
      <c r="F200" s="36"/>
      <c r="G200" s="36"/>
    </row>
    <row r="201" spans="4:7" x14ac:dyDescent="0.25">
      <c r="D201" s="36"/>
      <c r="E201" s="36"/>
      <c r="F201" s="36"/>
      <c r="G201" s="36"/>
    </row>
    <row r="202" spans="4:7" x14ac:dyDescent="0.25">
      <c r="D202" s="36"/>
      <c r="E202" s="36"/>
      <c r="F202" s="36"/>
      <c r="G202" s="36"/>
    </row>
    <row r="203" spans="4:7" x14ac:dyDescent="0.25">
      <c r="D203" s="36"/>
      <c r="E203" s="36"/>
      <c r="F203" s="36"/>
      <c r="G203" s="36"/>
    </row>
    <row r="204" spans="4:7" x14ac:dyDescent="0.25">
      <c r="D204" s="36"/>
      <c r="E204" s="36"/>
      <c r="F204" s="36"/>
      <c r="G204" s="36"/>
    </row>
    <row r="205" spans="4:7" x14ac:dyDescent="0.25">
      <c r="D205" s="36"/>
      <c r="E205" s="36"/>
      <c r="F205" s="36"/>
      <c r="G205" s="36"/>
    </row>
    <row r="206" spans="4:7" x14ac:dyDescent="0.25">
      <c r="D206" s="36"/>
      <c r="E206" s="36"/>
      <c r="F206" s="36"/>
      <c r="G206" s="36"/>
    </row>
    <row r="207" spans="4:7" x14ac:dyDescent="0.25">
      <c r="D207" s="36"/>
      <c r="E207" s="36"/>
      <c r="F207" s="36"/>
      <c r="G207" s="36"/>
    </row>
    <row r="208" spans="4:7" x14ac:dyDescent="0.25">
      <c r="D208" s="36"/>
      <c r="E208" s="36"/>
      <c r="F208" s="36"/>
      <c r="G208" s="36"/>
    </row>
    <row r="209" spans="4:7" x14ac:dyDescent="0.25">
      <c r="D209" s="36"/>
      <c r="E209" s="36"/>
      <c r="F209" s="36"/>
      <c r="G209" s="36"/>
    </row>
    <row r="210" spans="4:7" x14ac:dyDescent="0.25">
      <c r="D210" s="36"/>
      <c r="E210" s="36"/>
      <c r="F210" s="36"/>
      <c r="G210" s="36"/>
    </row>
    <row r="211" spans="4:7" x14ac:dyDescent="0.25">
      <c r="D211" s="36"/>
      <c r="E211" s="36"/>
      <c r="F211" s="36"/>
      <c r="G211" s="36"/>
    </row>
  </sheetData>
  <mergeCells count="7">
    <mergeCell ref="A5:A7"/>
    <mergeCell ref="B5:B7"/>
    <mergeCell ref="C5:F5"/>
    <mergeCell ref="G5:G7"/>
    <mergeCell ref="C6:D6"/>
    <mergeCell ref="E6:E7"/>
    <mergeCell ref="F6:F7"/>
  </mergeCells>
  <pageMargins left="0.70866141732283472" right="0" top="0.55118110236220474" bottom="0.39370078740157483" header="0.31496062992125984" footer="0.31496062992125984"/>
  <pageSetup paperSize="9" scale="85"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2023-01-19T08:52:40Z</cp:lastPrinted>
  <dcterms:created xsi:type="dcterms:W3CDTF">2018-01-16T06:38:42Z</dcterms:created>
  <dcterms:modified xsi:type="dcterms:W3CDTF">2023-01-24T08:34:55Z</dcterms:modified>
</cp:coreProperties>
</file>